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N:\AIU\17 Energie und Verkehr\Programme\ÖPNV\Deutschlandticket\programmspez. Schreiben_Formulare\2023\03 VWN\Downloads Homepage\"/>
    </mc:Choice>
  </mc:AlternateContent>
  <bookViews>
    <workbookView xWindow="0" yWindow="0" windowWidth="28800" windowHeight="11580"/>
  </bookViews>
  <sheets>
    <sheet name="Grunddaten" sheetId="6" r:id="rId1"/>
    <sheet name="5.4.1" sheetId="1" r:id="rId2"/>
    <sheet name="5.4.2" sheetId="2" r:id="rId3"/>
    <sheet name="5.4.3, 5.4.4, 5.4.5, 5.4.6" sheetId="4" r:id="rId4"/>
    <sheet name="5.4.7 Ausgleichsbetrag" sheetId="5" r:id="rId5"/>
  </sheets>
  <definedNames>
    <definedName name="_xlnm.Print_Area" localSheetId="1">'5.4.1'!$A$4:$D$37</definedName>
    <definedName name="_xlnm.Print_Area" localSheetId="2">'5.4.2'!$A$1:$D$19</definedName>
    <definedName name="_xlnm.Print_Area" localSheetId="3">'5.4.3, 5.4.4, 5.4.5, 5.4.6'!$A$1:$F$34</definedName>
    <definedName name="_xlnm.Print_Area" localSheetId="4">'5.4.7 Ausgleichsbetrag'!$A$1:$H$19</definedName>
    <definedName name="_xlnm.Print_Area" localSheetId="0">Grunddaten!$A$1:$E$42</definedName>
  </definedNames>
  <calcPr calcId="162913" fullPrecision="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14" i="2" l="1"/>
  <c r="C16" i="2"/>
  <c r="E15" i="4" l="1"/>
  <c r="E16" i="4" s="1"/>
  <c r="D14" i="5" l="1"/>
  <c r="D13" i="5"/>
  <c r="C20" i="1"/>
  <c r="E18" i="4" l="1"/>
  <c r="F13" i="5" l="1"/>
  <c r="G13" i="5" s="1"/>
  <c r="F14" i="5"/>
  <c r="G14" i="5" s="1"/>
  <c r="E17" i="4"/>
  <c r="E20" i="4" l="1"/>
  <c r="D12" i="5" s="1"/>
  <c r="E10" i="4" l="1"/>
  <c r="D11" i="5" s="1"/>
  <c r="F11" i="5" l="1"/>
  <c r="F12" i="5"/>
  <c r="G12" i="5" l="1"/>
  <c r="G11" i="5"/>
  <c r="C28" i="1"/>
  <c r="C13" i="1" l="1"/>
  <c r="C15" i="1" s="1"/>
  <c r="C14" i="1"/>
  <c r="C16" i="1" s="1"/>
  <c r="C17" i="1" l="1"/>
  <c r="C18" i="1" l="1"/>
  <c r="C19" i="1" s="1"/>
  <c r="C21" i="1" s="1"/>
  <c r="C9" i="2"/>
  <c r="C23" i="1" l="1"/>
  <c r="C7" i="1"/>
  <c r="C29" i="1"/>
  <c r="C10" i="2"/>
  <c r="C11" i="2" s="1"/>
  <c r="C30" i="1"/>
  <c r="D8" i="5" s="1"/>
  <c r="C12" i="2" l="1"/>
  <c r="C13" i="2" s="1"/>
  <c r="C17" i="2" s="1"/>
  <c r="D10" i="5" s="1"/>
  <c r="D15" i="5" s="1"/>
  <c r="F8" i="5"/>
  <c r="C8" i="1"/>
  <c r="G8" i="5" l="1"/>
  <c r="C31" i="1"/>
  <c r="D9" i="5" s="1"/>
  <c r="F10" i="5" l="1"/>
  <c r="F9" i="5"/>
  <c r="G10" i="5" l="1"/>
  <c r="G15" i="5" s="1"/>
  <c r="F16" i="5"/>
  <c r="G9" i="5"/>
</calcChain>
</file>

<file path=xl/sharedStrings.xml><?xml version="1.0" encoding="utf-8"?>
<sst xmlns="http://schemas.openxmlformats.org/spreadsheetml/2006/main" count="185" uniqueCount="144">
  <si>
    <t>A</t>
  </si>
  <si>
    <t>B</t>
  </si>
  <si>
    <t>C</t>
  </si>
  <si>
    <t>D</t>
  </si>
  <si>
    <t>F</t>
  </si>
  <si>
    <t>E</t>
  </si>
  <si>
    <t>Nicht gedeckte Ausgaben durch Fahrgeldrückgänge</t>
  </si>
  <si>
    <t>Nur grau hinterlegte Felder füllen!</t>
  </si>
  <si>
    <t>G</t>
  </si>
  <si>
    <t>davon Haustarif</t>
  </si>
  <si>
    <t>davon Verbund/Verbünde</t>
  </si>
  <si>
    <t>H</t>
  </si>
  <si>
    <t>I</t>
  </si>
  <si>
    <t>J</t>
  </si>
  <si>
    <t>L</t>
  </si>
  <si>
    <t>M</t>
  </si>
  <si>
    <t>Anteil der Fahrgeldeinnahmen im Haustarif (%):</t>
  </si>
  <si>
    <t>Anteil der Fahrgeldeinnahmen im Verbund/Verbünde (%):</t>
  </si>
  <si>
    <t>N</t>
  </si>
  <si>
    <t>Die Umsatzsteuer bleibt unberücksichtigt.</t>
  </si>
  <si>
    <t>O</t>
  </si>
  <si>
    <t>P</t>
  </si>
  <si>
    <t>Allgemeine Vorschrift bezeichnen und einzeln aufführen. Die Umsatzsteuer bleibt unberücksichtigt.</t>
  </si>
  <si>
    <t>Summe</t>
  </si>
  <si>
    <t>Summe (Erhöhte Ausgaben zur Anpassung der Vertriebsprozesse)</t>
  </si>
  <si>
    <t>Nicht gedeckte Ausgaben im Zusammenhang mit allgemeinen Vorschriften</t>
  </si>
  <si>
    <t>Bemerkungen</t>
  </si>
  <si>
    <t>hochgerechnet aus F</t>
  </si>
  <si>
    <t>hochgerechnet aus G</t>
  </si>
  <si>
    <t>3. Mehrleistung (km)</t>
  </si>
  <si>
    <t>4. Minderleistung (km)</t>
  </si>
  <si>
    <t>5. Mehrleistung (%)</t>
  </si>
  <si>
    <t>6. Minderleistung (%)</t>
  </si>
  <si>
    <t>7. Fortschreibungsfaktor (%)
(30 % der Mehr-/Minderleistung)</t>
  </si>
  <si>
    <t xml:space="preserve">Berücksichtigung der Umsatzsteuer entsprechend Einzelansätzen. </t>
  </si>
  <si>
    <t>Tool zur Berechnung der Nr. 5.4.2 der RiLi zum Antrag
Nicht gedeckte Ausgaben aus Minderung der Erstattungsleistung nach SGB IX</t>
  </si>
  <si>
    <t>bitte leer lassen, wenn nicht genehmigt</t>
  </si>
  <si>
    <t>5.4.4. Erhöhte Ausgaben zur Anpassung der Vertriebsprozesse</t>
  </si>
  <si>
    <t>Tool zur Berechnung der Nr. 5.4.1 der RiLi zum Antrag
Nicht gedeckte Ausgaben durch Fahrgeldrückgänge (Fahrgeldausfälle)</t>
  </si>
  <si>
    <t xml:space="preserve">5.4.3 Nicht gedeckte Ausgaben durch Minderung von Ausgleichsansprüchen aus allgemeinen Vorschriften* </t>
  </si>
  <si>
    <t>Tool zur Berechnung der Nrn. 5.4.3 und 5.4.4 der RiLi zum Antrag
5.4.3 Nicht gedeckte Ausgaben im Zusammenhang mit allgemeinen Vorschriften und
5.4.4. Erhöhte Ausgaben zur Anpassung der Vertriebsprozesse</t>
  </si>
  <si>
    <t>Einzelposition des Nachteils gesamt</t>
  </si>
  <si>
    <t>Summe Nachteil / Summe Nachteil AT:</t>
  </si>
  <si>
    <t>** Ist der Saldo negativ entspricht dies dem Vorteil (Nr. 6.8 der Richtlinie Deutschlandticket ÖPNV Thüringen 2023).</t>
  </si>
  <si>
    <t>1. Angaben zur gemeinwirtschaftlichen Verpflichtung:</t>
  </si>
  <si>
    <t>Bezeichnung des Vertrages (ÖDA):</t>
  </si>
  <si>
    <t>Datum des Vertrages:</t>
  </si>
  <si>
    <t>zuletzt geändert am:</t>
  </si>
  <si>
    <t>Tarif Deutschlandticket eingeführt durch:</t>
  </si>
  <si>
    <t>Vertragsänderung</t>
  </si>
  <si>
    <t>vom (Datum):</t>
  </si>
  <si>
    <t>Auswahl Vertragsart ne/br:</t>
  </si>
  <si>
    <t>netto</t>
  </si>
  <si>
    <t>Auswahl Verbundverkehr j/n:</t>
  </si>
  <si>
    <t>nein</t>
  </si>
  <si>
    <t>ggf. Name des Verbundes/
der Verbünde:</t>
  </si>
  <si>
    <t>2. Angaben zu Leistungsumfang</t>
  </si>
  <si>
    <t>km</t>
  </si>
  <si>
    <t>davon im Gebiet des Aufgabenträgers:</t>
  </si>
  <si>
    <t>Name des Aufgabenträgers</t>
  </si>
  <si>
    <t>federführende/r Aufgabenträger:</t>
  </si>
  <si>
    <t>Fahrplan-/Zugkilometer im Verbund (in Thüringen):</t>
  </si>
  <si>
    <t>Liste</t>
  </si>
  <si>
    <t>Vertragsart</t>
  </si>
  <si>
    <t>brutto</t>
  </si>
  <si>
    <t>Verbundverkehr</t>
  </si>
  <si>
    <t>ja</t>
  </si>
  <si>
    <t>allgemeine Vorschrift des Aufgabenträgers</t>
  </si>
  <si>
    <r>
      <t xml:space="preserve">Bitte beachten Sie, dass alle Positionen des Antrags auf Basis einheitlicher Grundlagen auszufüllen sind. So sind z. B. nicht nur die Fahrgeldeinnahmen aus Barverkäufen bzw. den Einnahmeaufteilungen einzutragen, sondern grundsätzlich auch die Zahlungen der Schulverwaltungsämter.
</t>
    </r>
    <r>
      <rPr>
        <u/>
        <sz val="11"/>
        <rFont val="Arial"/>
        <family val="2"/>
      </rPr>
      <t>Hinweis:</t>
    </r>
    <r>
      <rPr>
        <sz val="11"/>
        <rFont val="Arial"/>
        <family val="2"/>
      </rPr>
      <t xml:space="preserve"> Einnahmen aus Semestertickets u. ä. sind zu berücksichtigen.</t>
    </r>
  </si>
  <si>
    <t>* Nicht gedeckte Ausgaben und Mehraufwendungen sind nur ausgleichsfähig, soweit der Antragsteller das entsprechende wirtschaftliche Risiko trägt.</t>
  </si>
  <si>
    <r>
      <t>Antragsteller trägt das wirtschaftliche Risiko für den Nachteil / die Einsparung i.H.v.</t>
    </r>
    <r>
      <rPr>
        <b/>
        <sz val="10"/>
        <color rgb="FFFF0000"/>
        <rFont val="Arial"/>
        <family val="2"/>
      </rPr>
      <t>*</t>
    </r>
  </si>
  <si>
    <r>
      <t>Betrag Einzelposition des beantrag-ten Nachteilsausgleichs</t>
    </r>
    <r>
      <rPr>
        <b/>
        <sz val="10"/>
        <color rgb="FFFF0000"/>
        <rFont val="Arial"/>
        <family val="2"/>
      </rPr>
      <t xml:space="preserve">* </t>
    </r>
    <r>
      <rPr>
        <b/>
        <sz val="10"/>
        <rFont val="Arial"/>
        <family val="2"/>
      </rPr>
      <t>(„EVU-Anteil“)</t>
    </r>
  </si>
  <si>
    <t>Name derVorschrift</t>
  </si>
  <si>
    <t>Nicht gedeckte Ausgaben</t>
  </si>
  <si>
    <t>5. Saldo nicht gedeckte Ausgaben und Minderaufwendungen / vorläufiger ausgleichsfähiger Nachteil</t>
  </si>
  <si>
    <t>Verkehrsunternehmen (VU):</t>
  </si>
  <si>
    <r>
      <t>Saldo / vorl</t>
    </r>
    <r>
      <rPr>
        <b/>
        <sz val="10"/>
        <rFont val="Arial"/>
        <family val="2"/>
      </rPr>
      <t xml:space="preserve">äufiger ausgleichsfähiger Nachteil gem. Ziffer 3.2 </t>
    </r>
    <r>
      <rPr>
        <b/>
        <sz val="10"/>
        <color theme="1"/>
        <rFont val="Arial"/>
        <family val="2"/>
      </rPr>
      <t>des Antrages</t>
    </r>
    <r>
      <rPr>
        <b/>
        <sz val="10"/>
        <rFont val="Arial"/>
        <family val="2"/>
      </rPr>
      <t>**</t>
    </r>
  </si>
  <si>
    <t>Antragstellende/r (AT):</t>
  </si>
  <si>
    <r>
      <rPr>
        <b/>
        <sz val="12"/>
        <color theme="1"/>
        <rFont val="Arial"/>
        <family val="2"/>
      </rPr>
      <t>Richtlinie Deutschlandticket ÖPNV Thüringen 2023
Anlage 2 zu Nr. 4 des Antrags</t>
    </r>
    <r>
      <rPr>
        <sz val="10"/>
        <color theme="1"/>
        <rFont val="Arial"/>
        <family val="2"/>
      </rPr>
      <t xml:space="preserve">
(Ermittlung von unter Nr. 3.2 des Antrags genannter Art und Umfang der Ausgleichsleistung im Einzelnen)</t>
    </r>
  </si>
  <si>
    <t>Nachteile von Eisenbahnverkehrsunternehmen gem. Nr. 3.3 der Richtlinie Deutschlandticket ÖPNV Thüringen 2023</t>
  </si>
  <si>
    <t>Gesamtfahrplan-/-zugkilometer 2023:</t>
  </si>
  <si>
    <t>1. tatsächlich erbrachte fahrplanmäßige Betriebsleistung** 2023 (km)</t>
  </si>
  <si>
    <r>
      <t>2. tatsächlich erbrachte fahrplanmäßige Betriebsleistung** 2019 (km</t>
    </r>
    <r>
      <rPr>
        <sz val="10"/>
        <color theme="1"/>
        <rFont val="Arial"/>
        <family val="2"/>
      </rPr>
      <t>)</t>
    </r>
  </si>
  <si>
    <t>* Die Hochrechnung wird durch Multiplikation der Anzahl der in 05-12/2019 verkauften einzelnen Ticketarten mit den in 2023 geltenden Preisen durchgeführt (siehe Nr. 5.4.1.1 der RiL).</t>
  </si>
  <si>
    <r>
      <t>fortgeschriebene, hochger</t>
    </r>
    <r>
      <rPr>
        <sz val="10"/>
        <rFont val="Arial"/>
        <family val="2"/>
      </rPr>
      <t>echnete Netto</t>
    </r>
    <r>
      <rPr>
        <sz val="10"/>
        <color theme="1"/>
        <rFont val="Arial"/>
        <family val="2"/>
      </rPr>
      <t xml:space="preserve">-Fahrgeldeinnahmen </t>
    </r>
    <r>
      <rPr>
        <sz val="10"/>
        <rFont val="Arial"/>
        <family val="2"/>
      </rPr>
      <t>05–12/2019*</t>
    </r>
    <r>
      <rPr>
        <sz val="10"/>
        <color theme="1"/>
        <rFont val="Arial"/>
        <family val="2"/>
      </rPr>
      <t xml:space="preserve"> gemäß Nr. 5.4.1.1 Sätze 1-9</t>
    </r>
  </si>
  <si>
    <r>
      <rPr>
        <b/>
        <sz val="10"/>
        <rFont val="Arial"/>
        <family val="2"/>
      </rPr>
      <t>hochgerechnete</t>
    </r>
    <r>
      <rPr>
        <sz val="10"/>
        <color theme="1"/>
        <rFont val="Arial"/>
        <family val="2"/>
      </rPr>
      <t xml:space="preserve"> tatsächliche</t>
    </r>
    <r>
      <rPr>
        <sz val="10"/>
        <color rgb="FFFF0000"/>
        <rFont val="Arial"/>
        <family val="2"/>
      </rPr>
      <t xml:space="preserve"> </t>
    </r>
    <r>
      <rPr>
        <b/>
        <sz val="10"/>
        <rFont val="Arial"/>
        <family val="2"/>
      </rPr>
      <t>Netto-Fahrgeldeinnahmen</t>
    </r>
    <r>
      <rPr>
        <sz val="10"/>
        <color theme="1"/>
        <rFont val="Arial"/>
        <family val="2"/>
      </rPr>
      <t xml:space="preserve"> </t>
    </r>
    <r>
      <rPr>
        <sz val="10"/>
        <rFont val="Arial"/>
        <family val="2"/>
      </rPr>
      <t xml:space="preserve"> </t>
    </r>
    <r>
      <rPr>
        <b/>
        <sz val="10"/>
        <rFont val="Arial"/>
        <family val="2"/>
      </rPr>
      <t>05–12/2019*</t>
    </r>
    <r>
      <rPr>
        <sz val="10"/>
        <color theme="1"/>
        <rFont val="Arial"/>
        <family val="2"/>
      </rPr>
      <t xml:space="preserve"> gemäß Nr. 5.4.1.1 Sätze 1 bis 5</t>
    </r>
  </si>
  <si>
    <t>Ausgeglichene, hochgerechnete tatsächliche Netto-Fahrgeldeinnahmen 05–12/2019* gemäß Nr. 5.4.1.1, Sätze 1 bis 8 [D + E.1]</t>
  </si>
  <si>
    <r>
      <t xml:space="preserve">Anzahl der </t>
    </r>
    <r>
      <rPr>
        <b/>
        <sz val="10"/>
        <color theme="1"/>
        <rFont val="Arial"/>
        <family val="2"/>
      </rPr>
      <t>Abonnentinnen / Abonnenten zum 31.01.2024***</t>
    </r>
    <r>
      <rPr>
        <sz val="10"/>
        <color theme="1"/>
        <rFont val="Arial"/>
        <family val="2"/>
      </rPr>
      <t xml:space="preserve">: </t>
    </r>
  </si>
  <si>
    <r>
      <t xml:space="preserve">Anzahl der </t>
    </r>
    <r>
      <rPr>
        <b/>
        <sz val="10"/>
        <color theme="1"/>
        <rFont val="Arial"/>
        <family val="2"/>
      </rPr>
      <t>Abonnentinnen / Abonnenten zum 30.04.2023***</t>
    </r>
    <r>
      <rPr>
        <sz val="10"/>
        <color theme="1"/>
        <rFont val="Arial"/>
        <family val="2"/>
      </rPr>
      <t xml:space="preserve">: </t>
    </r>
  </si>
  <si>
    <t>Q</t>
  </si>
  <si>
    <r>
      <rPr>
        <b/>
        <sz val="10"/>
        <color theme="1"/>
        <rFont val="Arial"/>
        <family val="2"/>
      </rPr>
      <t>Angesetzte</t>
    </r>
    <r>
      <rPr>
        <sz val="10"/>
        <color theme="1"/>
        <rFont val="Arial"/>
        <family val="2"/>
      </rPr>
      <t xml:space="preserve"> tatsächliche </t>
    </r>
    <r>
      <rPr>
        <b/>
        <sz val="10"/>
        <color theme="1"/>
        <rFont val="Arial"/>
        <family val="2"/>
      </rPr>
      <t>Netto-Fahrgeldeinnahmen  05–12/</t>
    </r>
    <r>
      <rPr>
        <b/>
        <sz val="10"/>
        <rFont val="Arial"/>
        <family val="2"/>
      </rPr>
      <t>2024</t>
    </r>
    <r>
      <rPr>
        <sz val="10"/>
        <color rgb="FFFF0000"/>
        <rFont val="Arial"/>
        <family val="2"/>
      </rPr>
      <t xml:space="preserve"> </t>
    </r>
    <r>
      <rPr>
        <sz val="10"/>
        <color theme="1"/>
        <rFont val="Arial"/>
        <family val="2"/>
      </rPr>
      <t>(Nr. 5.4.1.2)</t>
    </r>
  </si>
  <si>
    <r>
      <t xml:space="preserve">1. Vomhundertsatz SGB IX </t>
    </r>
    <r>
      <rPr>
        <b/>
        <sz val="10"/>
        <rFont val="Arial"/>
        <family val="2"/>
      </rPr>
      <t>2019</t>
    </r>
  </si>
  <si>
    <t>(2019: 3,05%)</t>
  </si>
  <si>
    <r>
      <t xml:space="preserve">2. Individueller Vomhundertsatz </t>
    </r>
    <r>
      <rPr>
        <b/>
        <sz val="10"/>
        <color theme="1"/>
        <rFont val="Arial"/>
        <family val="2"/>
      </rPr>
      <t>2019</t>
    </r>
    <r>
      <rPr>
        <sz val="10"/>
        <color theme="1"/>
        <rFont val="Arial"/>
        <family val="2"/>
      </rPr>
      <t xml:space="preserve">
gem. § 231 Abs. 5 SGB IX</t>
    </r>
  </si>
  <si>
    <r>
      <t xml:space="preserve">3. Vomhundertsatz SGB IX </t>
    </r>
    <r>
      <rPr>
        <b/>
        <sz val="10"/>
        <color theme="1"/>
        <rFont val="Arial"/>
        <family val="2"/>
      </rPr>
      <t>2023</t>
    </r>
  </si>
  <si>
    <r>
      <t xml:space="preserve">4. </t>
    </r>
    <r>
      <rPr>
        <b/>
        <sz val="10"/>
        <color theme="1"/>
        <rFont val="Arial"/>
        <family val="2"/>
      </rPr>
      <t>Individueller</t>
    </r>
    <r>
      <rPr>
        <sz val="10"/>
        <color theme="1"/>
        <rFont val="Arial"/>
        <family val="2"/>
      </rPr>
      <t xml:space="preserve"> Vomhundertsatz </t>
    </r>
    <r>
      <rPr>
        <b/>
        <sz val="10"/>
        <rFont val="Arial"/>
        <family val="2"/>
      </rPr>
      <t>2023</t>
    </r>
    <r>
      <rPr>
        <sz val="10"/>
        <color theme="1"/>
        <rFont val="Arial"/>
        <family val="2"/>
      </rPr>
      <t xml:space="preserve">
gem. § 231 Abs. 5 SGB IX</t>
    </r>
  </si>
  <si>
    <t>(2023: 2,94%)</t>
  </si>
  <si>
    <r>
      <t xml:space="preserve">Um nach SGB IX nicht erstattungsfähige Ticketarten </t>
    </r>
    <r>
      <rPr>
        <b/>
        <sz val="10"/>
        <color theme="1"/>
        <rFont val="Arial"/>
        <family val="2"/>
      </rPr>
      <t>bereinigte</t>
    </r>
    <r>
      <rPr>
        <sz val="10"/>
        <color theme="1"/>
        <rFont val="Arial"/>
        <family val="2"/>
      </rPr>
      <t xml:space="preserve"> </t>
    </r>
    <r>
      <rPr>
        <b/>
        <sz val="10"/>
        <color theme="1"/>
        <rFont val="Arial"/>
        <family val="2"/>
      </rPr>
      <t xml:space="preserve">hochgerechnete Fahrgeldeinnahmen 05–12/2019* </t>
    </r>
    <r>
      <rPr>
        <sz val="10"/>
        <color theme="1"/>
        <rFont val="Arial"/>
        <family val="2"/>
      </rPr>
      <t>gemäß Nr. 5.4.1.1 Sätze 1 bis 5</t>
    </r>
  </si>
  <si>
    <t>Ermittelter Betriebsleistungsfaktor [aus Zelle C 17 (5.4.1)]</t>
  </si>
  <si>
    <t>Betrieblichen Fortschreibungswert in € [C * B]</t>
  </si>
  <si>
    <t>2. Um nach SGB IX nicht erstattungsfähige Ticketarten bereinigte hochgerechnete, ausgeglichene und fortgeschriebene Fahrgeldeinnahmen  05–12/2019* 
[Summe aus E + F.1.]</t>
  </si>
  <si>
    <t>fortgeschriebene, hochgerechnete Netto-Fahrgeldeinnahmen 05–12/2019* gemäß Nr. 5.4.1.1 Sätze 1 bis 7 [B + D]</t>
  </si>
  <si>
    <r>
      <t xml:space="preserve">Um nach SGB IX nicht erstattungsfähige Ticketarten </t>
    </r>
    <r>
      <rPr>
        <b/>
        <sz val="10"/>
        <color theme="1"/>
        <rFont val="Arial"/>
        <family val="2"/>
      </rPr>
      <t>bereinigte Fahrgeldeinnahmen 05-12/2023</t>
    </r>
  </si>
  <si>
    <t>Fahrgeldeinnahmen 05-12/2023 [Position H] x regulärer bzw. individueller Vom-Hundert-Satz 2023</t>
  </si>
  <si>
    <t>In Abonnements* gebundene Kunden am 30.04.2023</t>
  </si>
  <si>
    <t>Anzahl</t>
  </si>
  <si>
    <t>In Abonnements* gebundene Kunden am 31.12.2023</t>
  </si>
  <si>
    <t>Ermittlung der Pauschale nach Nr. 5.4.4 Sätze 5 oder 6</t>
  </si>
  <si>
    <t>Zum 30.04.2023 vorhandene und zur Kontrolle D-Ticket ertüchtigte Kontrollgeräte **</t>
  </si>
  <si>
    <t>Stück x 317,00 €</t>
  </si>
  <si>
    <t>Im Zeitraum 05-12/2023 zur Kontrolle D-Ticket neu beschaffte Kontrollgeräte**</t>
  </si>
  <si>
    <t>Ausschließlich mit der Ausgabe des Deutschlandtickets verbundene Mindererlöse aus Vertriebsprovisionen innerhalb von Tarifbereichen 05-12/2023 (bitte Aufstellung beifügen)</t>
  </si>
  <si>
    <t>5.4.1 P</t>
  </si>
  <si>
    <t>5.4.2 J</t>
  </si>
  <si>
    <t>5.4.3 O</t>
  </si>
  <si>
    <t>Ersparte Aufwendungen durch verringerte Vertriebsprovisionen</t>
  </si>
  <si>
    <t>Berechnugsblatt TLBV</t>
  </si>
  <si>
    <t>* Die Hochrechnung wird durch Multiplikation der Anzahl der in 05-12/2019 verkauften einzelnen Ticketarten mit den in 2023 geltenden Preisen durchgeführt (siehe Nr. 5.4.2 der RiL).</t>
  </si>
  <si>
    <t>Betrag (eigene) vermiedene oder (eigene) ersparte Aufwendungen durch verringerte Vertriebsprovisionen 05-12/2023 (5.4.6 der RiL)***</t>
  </si>
  <si>
    <t>5.4.5 G</t>
  </si>
  <si>
    <t>Minderung von Erlösen aus Vertriebsprovisionen</t>
  </si>
  <si>
    <t>5.4.6 H</t>
  </si>
  <si>
    <t>Nachrichtlich: Nachteil / Ein-sparung des Aufgabenträgers („AT-Anteil“)</t>
  </si>
  <si>
    <t>Nicht gedeckte Ausgaben durch Fahrgeldrückgänge (Haustarif)***</t>
  </si>
  <si>
    <t>Nicht gedeckte Ausgaben durch Fahrgeldrückgänge (Verbund)***</t>
  </si>
  <si>
    <t xml:space="preserve">*** Nr. 5.4.7 in Verbindung mit Nr. 6.8 </t>
  </si>
  <si>
    <t>Tool zur Berechnung der Nr. 5.4.7 der RiLi zum Antrag
Zusammenfassung der nicht gedeckten und erhöhten Ausgaben</t>
  </si>
  <si>
    <r>
      <rPr>
        <u/>
        <sz val="10"/>
        <color theme="1"/>
        <rFont val="Arial"/>
        <family val="2"/>
      </rPr>
      <t>Hinweise:</t>
    </r>
    <r>
      <rPr>
        <sz val="10"/>
        <color theme="1"/>
        <rFont val="Arial"/>
        <family val="2"/>
      </rPr>
      <t xml:space="preserve">
• Bitte je Vertrag (ÖDA) ein separates separates Berechnungsformular (Datei) ausfüllen!
• Die Nachteile betreffen nur den Anteil des jeweiligen öffentlichen Dienstleistungsauftrags (ÖDA) auf dem Gebiet des Thüringer Aufgabenträgers.
• Alle Angaben ohne Umsatzsteuer, soweit in der Position nicht anders bestimmt!
• Die Berechnung der Nachteile für die einzelnen Positionen sowie weitere Erläuterungen entsprechend der jeweiligen Vorgaben der Richtlinie Deutschlandticket ÖPNV Thüringen sind 2023 als Anlage/n im EXCEL-Format beizufügen! </t>
    </r>
  </si>
  <si>
    <t>Betrieblicher Fortschreibungswer (€) Satz 6 [A*B.7]</t>
  </si>
  <si>
    <t>Verkehrsmengenfaktor: pauschaler Ausgleich der entfallenden prognostizierten Einnahmesteigerungen 2023 i.H.v. 1,3 % (Satz 8) [D*0,013]</t>
  </si>
  <si>
    <t>***Gem. Nr. 5.4.1.1 Satz 9 gilt: Unterschreitet die Gesamtzahl der Abonnentinnen und Abonnenten nach Einnahmenaufteilung im jeweiligen Bundesland zum 31. Januar 2024 die Gesamtzahl der Abonnentinnen und Abonnenten zum 30. April 2023 um mehr als 10 Prozent, sind die nach den Sätzen 1 bis 7 ermittelten Fahrgeldeinnahmen um den über die Bagatellgrenze von 5 Prozent hinausgehenden Prozentsatz für alle Empfänger im Land abzusenken. In diesem Fall erfolgt die Absenkung in Position D um die für Thüringen festgestellten Prozentsatz für alle Empfänger durch die Bewilligungsbehörde.</t>
  </si>
  <si>
    <t xml:space="preserve">** Die Betriebsleistung ist nach Maßgabe der Handreichung zu den Musterrichtlinien zum Ausgleich für das Deutschlandticket für das Jahr 2023 zu ermitteln. Für die Ermittlung der tatsächlich erbrachten Betriebsleistungen der Jahre 2023 und 2019 ist das jeweils gleiche Verfahren zu wählen. Abweichungen sind nur in begründeten Ausnahmefällen möglich. Es ist möglichst flächendeckend für das gesamte Gebiet eines Aufgabenträgers dasselbe Verfahren zu benutzen, um eine vergleichbare Datenqualität zu erreichen. Wenn für das Jahr 2019 für einzelne Verkehre keine tatsächlich erbrachten Betriebsleistungen vorliegen und diese nicht ermittelt werden können, können im begründeten Einzelfall für diese Verkehre die Fahrplanleistungen, abzüglich eines pauschalen Abschlages für entfallene Verkehre von drei Prozent als tatsächlich erbrachte Betriebsleistungen angesetzt werden. </t>
  </si>
  <si>
    <t>1. pauschaler Ausgleich der entfallenden prognostizierten Einnahmesteigerungen 2023 i.H.v. 1,3 % [E x 0,013]</t>
  </si>
  <si>
    <t>Hochgerechnete Fahrgeldeinnahmen 05-12/2019 [Position F.2.] x regulärer bzw. individueller Vom-Hundert-Satz 2019</t>
  </si>
  <si>
    <t xml:space="preserve">* Abonnements sind Zeitfahrkarten mit einer zeitlichen Gültigkeit von mehr als einem Monat. Dazu zählen auch Semestertickets sowie Monatskarten, die von Unternehmen ausgegeben werden, die keine Abonnements im gesamten Tarifangebot haben und mindestens vier dieser Monatskarten im Zeitraum 1. Mai 2022 bis 30. April 2023 nachweislich an denselben Kunden oder dieselbe Kundin verkauft wurden. Die Anzahl am Stichtag 31.12.2023 ist bei Antragstellung zunächst zu schätzen und im Rahmen des Verwendungsnachweisfahrens endgültig anzugeben. </t>
  </si>
  <si>
    <t>** Berücksichtigt werden dürfen vorhandene, für das Deutschlandticket ertüchtigte Kontrollgeräte sowie im Jahr 2023 zur Kontrolle des Deutschlandtickets neu beschaffte Kontrollgeräte. Als Anlage ist eine Aufstellung mit Angaben zu Anschaffungsmonat/-jahr / Hersteller / Gerätetyp und Gerätenummer getrennt nach vorhandenen und neu beschafften Geräten beizufügen</t>
  </si>
  <si>
    <t>Nicht gedeckte Ausgaben durch Minderung Erstattung SGB IX (Differenz aus G und I)</t>
  </si>
  <si>
    <t>5.4.5. Mindererlöse aus Vertriebsprovisionen</t>
  </si>
  <si>
    <t>5.4.6. Ersparte Aufwendungen durch verringerte Vertriebsprovisionen</t>
  </si>
  <si>
    <t>Nicht gedeckte Ausgaben aus Minderung der Erstattungsleistung nach SGB IX***</t>
  </si>
  <si>
    <t>5.4.4 F</t>
  </si>
  <si>
    <t>Erhöhte Ausgaben zur Anpassung der Vertriebsprozesse</t>
  </si>
  <si>
    <t>*** Anzugeben sind vermiedene oder ersparte Aufwendungen in direktem ursächlichem Zusammenhang mit der Einführung des Deutschlandtickets durch verringerte Vertriebsprovisionen, soweit diesen keine rechtskräftig festgestellten oder zwischen den Parteien unbestrittenen Deutschlandticket bedingten Forderungen des Vertriebsdienstleisters auf Anpassung der Vergütung aus ergänzender Vertragsauslegung oder nach § 313 BGB gegenüberstehen.</t>
  </si>
  <si>
    <t>5.4.1 Q</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</si>
</sst>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 &quot;€&quot;"/>
    <numFmt numFmtId="165" formatCode="0.0000%"/>
  </numFmts>
  <fonts count="22" x14ac:knownFonts="1">
    <font>
      <sz val="10"/>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b/>
      <sz val="12"/>
      <color theme="1"/>
      <name val="Arial"/>
      <family val="2"/>
    </font>
    <font>
      <sz val="12"/>
      <color theme="1"/>
      <name val="Arial"/>
      <family val="2"/>
    </font>
    <font>
      <sz val="11"/>
      <color rgb="FFFF0000"/>
      <name val="Arial"/>
      <family val="2"/>
    </font>
    <font>
      <sz val="12"/>
      <color rgb="FFFF0000"/>
      <name val="Arial"/>
      <family val="2"/>
    </font>
    <font>
      <sz val="11"/>
      <name val="Arial"/>
      <family val="2"/>
    </font>
    <font>
      <sz val="10"/>
      <color rgb="FFFF0000"/>
      <name val="Arial"/>
      <family val="2"/>
    </font>
    <font>
      <sz val="10"/>
      <name val="Arial"/>
      <family val="2"/>
    </font>
    <font>
      <u/>
      <sz val="10"/>
      <color theme="1"/>
      <name val="Arial"/>
      <family val="2"/>
    </font>
    <font>
      <b/>
      <sz val="10"/>
      <color theme="1"/>
      <name val="Arial"/>
      <family val="2"/>
    </font>
    <font>
      <b/>
      <sz val="12"/>
      <name val="Arial"/>
      <family val="2"/>
    </font>
    <font>
      <b/>
      <sz val="10"/>
      <name val="Arial"/>
      <family val="2"/>
    </font>
    <font>
      <u/>
      <sz val="11"/>
      <name val="Arial"/>
      <family val="2"/>
    </font>
    <font>
      <b/>
      <sz val="10"/>
      <color rgb="FFFF0000"/>
      <name val="Arial"/>
      <family val="2"/>
    </font>
    <font>
      <sz val="10"/>
      <color theme="1"/>
      <name val="Arial"/>
      <family val="2"/>
    </font>
    <font>
      <sz val="12"/>
      <name val="Arial"/>
      <family val="2"/>
    </font>
  </fonts>
  <fills count="5">
    <fill>
      <patternFill patternType="none"/>
    </fill>
    <fill>
      <patternFill patternType="gray125"/>
    </fill>
    <fill>
      <patternFill patternType="solid">
        <fgColor theme="0" tint="-0.14999847407452621"/>
        <bgColor indexed="64"/>
      </patternFill>
    </fill>
    <fill>
      <patternFill patternType="solid">
        <fgColor theme="6" tint="0.59999389629810485"/>
        <bgColor indexed="64"/>
      </patternFill>
    </fill>
    <fill>
      <patternFill patternType="solid">
        <fgColor rgb="FFFFFF00"/>
        <bgColor indexed="64"/>
      </patternFill>
    </fill>
  </fills>
  <borders count="20">
    <border>
      <left/>
      <right/>
      <top/>
      <bottom/>
      <diagonal/>
    </border>
    <border>
      <left/>
      <right/>
      <top/>
      <bottom style="dashed">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style="hair">
        <color auto="1"/>
      </top>
      <bottom style="thin">
        <color auto="1"/>
      </bottom>
      <diagonal/>
    </border>
    <border>
      <left/>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style="thin">
        <color auto="1"/>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medium">
        <color indexed="64"/>
      </left>
      <right style="medium">
        <color indexed="64"/>
      </right>
      <top style="medium">
        <color indexed="64"/>
      </top>
      <bottom style="medium">
        <color indexed="64"/>
      </bottom>
      <diagonal/>
    </border>
    <border>
      <left style="thin">
        <color auto="1"/>
      </left>
      <right/>
      <top/>
      <bottom style="thin">
        <color auto="1"/>
      </bottom>
      <diagonal/>
    </border>
    <border>
      <left style="thin">
        <color auto="1"/>
      </left>
      <right style="thin">
        <color auto="1"/>
      </right>
      <top style="thin">
        <color auto="1"/>
      </top>
      <bottom style="medium">
        <color indexed="64"/>
      </bottom>
      <diagonal/>
    </border>
    <border>
      <left/>
      <right style="thin">
        <color indexed="64"/>
      </right>
      <top/>
      <bottom style="thin">
        <color indexed="64"/>
      </bottom>
      <diagonal/>
    </border>
    <border>
      <left/>
      <right style="thin">
        <color auto="1"/>
      </right>
      <top/>
      <bottom/>
      <diagonal/>
    </border>
  </borders>
  <cellStyleXfs count="2">
    <xf numFmtId="0" fontId="0" fillId="0" borderId="0"/>
    <xf numFmtId="9" fontId="20" fillId="0" borderId="0" applyFont="0" applyFill="0" applyBorder="0" applyAlignment="0" applyProtection="0"/>
  </cellStyleXfs>
  <cellXfs count="240">
    <xf numFmtId="0" fontId="0" fillId="0" borderId="0" xfId="0"/>
    <xf numFmtId="0" fontId="8" fillId="0" borderId="0" xfId="0" applyFont="1" applyAlignment="1">
      <alignment horizontal="center" vertical="center"/>
    </xf>
    <xf numFmtId="0" fontId="8" fillId="0" borderId="0" xfId="0" applyFont="1"/>
    <xf numFmtId="0" fontId="0" fillId="0" borderId="0" xfId="0" applyFill="1"/>
    <xf numFmtId="0" fontId="0" fillId="0" borderId="0" xfId="0" applyBorder="1"/>
    <xf numFmtId="49" fontId="8" fillId="0" borderId="0" xfId="0" applyNumberFormat="1" applyFont="1" applyAlignment="1">
      <alignment horizontal="center" vertical="center"/>
    </xf>
    <xf numFmtId="164" fontId="8" fillId="0" borderId="0" xfId="0" applyNumberFormat="1" applyFont="1" applyFill="1" applyBorder="1" applyAlignment="1" applyProtection="1">
      <alignment horizontal="right" vertical="center" wrapText="1"/>
    </xf>
    <xf numFmtId="49" fontId="8" fillId="0" borderId="0" xfId="0" applyNumberFormat="1" applyFont="1" applyAlignment="1" applyProtection="1">
      <alignment horizontal="center" vertical="center"/>
    </xf>
    <xf numFmtId="0" fontId="8" fillId="0" borderId="0" xfId="0" applyFont="1" applyProtection="1"/>
    <xf numFmtId="49" fontId="5" fillId="0" borderId="0" xfId="0" applyNumberFormat="1" applyFont="1" applyBorder="1" applyAlignment="1" applyProtection="1">
      <alignment horizontal="center" vertical="center" wrapText="1"/>
    </xf>
    <xf numFmtId="49" fontId="7" fillId="0" borderId="0" xfId="0" applyNumberFormat="1" applyFont="1" applyBorder="1" applyAlignment="1" applyProtection="1">
      <alignment horizontal="center" vertical="center"/>
    </xf>
    <xf numFmtId="164" fontId="5" fillId="0" borderId="0" xfId="0" applyNumberFormat="1" applyFont="1" applyFill="1" applyBorder="1" applyAlignment="1" applyProtection="1">
      <alignment horizontal="right" vertical="center" wrapText="1"/>
    </xf>
    <xf numFmtId="0" fontId="0" fillId="0" borderId="0" xfId="0" applyProtection="1">
      <protection locked="0"/>
    </xf>
    <xf numFmtId="49" fontId="0" fillId="0" borderId="0" xfId="0" applyNumberFormat="1" applyAlignment="1" applyProtection="1">
      <alignment horizontal="left" vertical="center" wrapText="1"/>
      <protection locked="0"/>
    </xf>
    <xf numFmtId="49" fontId="0" fillId="2" borderId="2" xfId="0" applyNumberFormat="1" applyFont="1" applyFill="1" applyBorder="1" applyAlignment="1" applyProtection="1">
      <alignment horizontal="left" vertical="center" wrapText="1"/>
      <protection locked="0"/>
    </xf>
    <xf numFmtId="0" fontId="8" fillId="0" borderId="0" xfId="0" applyFont="1" applyAlignment="1" applyProtection="1">
      <alignment horizontal="center" vertical="center"/>
    </xf>
    <xf numFmtId="0" fontId="0" fillId="0" borderId="0" xfId="0" applyProtection="1"/>
    <xf numFmtId="0" fontId="0" fillId="0" borderId="0" xfId="0" applyFill="1" applyProtection="1"/>
    <xf numFmtId="49" fontId="0" fillId="0" borderId="0" xfId="0" applyNumberFormat="1" applyAlignment="1" applyProtection="1">
      <alignment horizontal="left" vertical="center" wrapText="1"/>
    </xf>
    <xf numFmtId="49" fontId="4" fillId="0" borderId="0" xfId="0" applyNumberFormat="1" applyFont="1" applyBorder="1" applyAlignment="1" applyProtection="1">
      <alignment horizontal="center" vertical="center" wrapText="1"/>
    </xf>
    <xf numFmtId="0" fontId="0" fillId="0" borderId="0" xfId="0" applyBorder="1" applyProtection="1"/>
    <xf numFmtId="49" fontId="3" fillId="3" borderId="2" xfId="0" applyNumberFormat="1" applyFont="1" applyFill="1" applyBorder="1" applyAlignment="1" applyProtection="1">
      <alignment horizontal="left" vertical="center" wrapText="1"/>
      <protection locked="0"/>
    </xf>
    <xf numFmtId="49" fontId="3" fillId="0" borderId="2" xfId="0" applyNumberFormat="1" applyFont="1" applyFill="1" applyBorder="1" applyAlignment="1" applyProtection="1">
      <alignment horizontal="left" vertical="center" wrapText="1"/>
    </xf>
    <xf numFmtId="49" fontId="10" fillId="0" borderId="0" xfId="0" applyNumberFormat="1" applyFont="1" applyAlignment="1" applyProtection="1">
      <alignment horizontal="left" vertical="center"/>
    </xf>
    <xf numFmtId="14" fontId="0" fillId="2" borderId="2" xfId="0" applyNumberFormat="1" applyFill="1" applyBorder="1" applyAlignment="1" applyProtection="1">
      <alignment vertical="center"/>
      <protection locked="0"/>
    </xf>
    <xf numFmtId="0" fontId="0" fillId="0" borderId="2" xfId="0" applyBorder="1" applyAlignment="1" applyProtection="1">
      <alignment vertical="center"/>
    </xf>
    <xf numFmtId="0" fontId="0" fillId="0" borderId="0" xfId="0" applyAlignment="1">
      <alignment vertical="center"/>
    </xf>
    <xf numFmtId="0" fontId="0" fillId="2" borderId="2" xfId="0" applyFill="1" applyBorder="1" applyAlignment="1" applyProtection="1">
      <alignment vertical="center"/>
      <protection locked="0"/>
    </xf>
    <xf numFmtId="0" fontId="0" fillId="0" borderId="2" xfId="0" applyBorder="1" applyAlignment="1" applyProtection="1">
      <alignment vertical="center" wrapText="1"/>
    </xf>
    <xf numFmtId="4" fontId="0" fillId="2" borderId="2" xfId="0" applyNumberFormat="1" applyFill="1" applyBorder="1" applyAlignment="1" applyProtection="1">
      <alignment vertical="center"/>
      <protection locked="0"/>
    </xf>
    <xf numFmtId="0" fontId="0" fillId="0" borderId="0" xfId="0" applyBorder="1" applyAlignment="1">
      <alignment vertical="center"/>
    </xf>
    <xf numFmtId="4" fontId="0" fillId="3" borderId="2" xfId="0" applyNumberFormat="1" applyFont="1" applyFill="1" applyBorder="1" applyAlignment="1" applyProtection="1">
      <alignment horizontal="center" vertical="center"/>
      <protection locked="0"/>
    </xf>
    <xf numFmtId="4" fontId="0" fillId="2" borderId="2" xfId="0" applyNumberFormat="1" applyFill="1" applyBorder="1" applyAlignment="1" applyProtection="1">
      <alignment horizontal="right" vertical="center"/>
      <protection locked="0"/>
    </xf>
    <xf numFmtId="0" fontId="0" fillId="0" borderId="0" xfId="0" applyBorder="1" applyAlignment="1" applyProtection="1">
      <alignment vertical="center" wrapText="1"/>
    </xf>
    <xf numFmtId="0" fontId="0" fillId="0" borderId="2" xfId="0" applyBorder="1"/>
    <xf numFmtId="0" fontId="0" fillId="0" borderId="17" xfId="0" applyBorder="1"/>
    <xf numFmtId="0" fontId="0" fillId="0" borderId="9" xfId="0" applyBorder="1"/>
    <xf numFmtId="49" fontId="0" fillId="0" borderId="2" xfId="0" applyNumberFormat="1" applyFont="1" applyBorder="1" applyAlignment="1" applyProtection="1">
      <alignment horizontal="center" vertical="center"/>
    </xf>
    <xf numFmtId="0" fontId="0" fillId="0" borderId="2" xfId="0" applyFont="1" applyBorder="1" applyAlignment="1" applyProtection="1">
      <alignment vertical="center" wrapText="1"/>
    </xf>
    <xf numFmtId="165" fontId="0" fillId="2" borderId="2" xfId="0" applyNumberFormat="1" applyFont="1" applyFill="1" applyBorder="1" applyAlignment="1" applyProtection="1">
      <alignment horizontal="right" vertical="center" wrapText="1"/>
      <protection locked="0"/>
    </xf>
    <xf numFmtId="164" fontId="0" fillId="2" borderId="2" xfId="0" applyNumberFormat="1" applyFont="1" applyFill="1" applyBorder="1" applyAlignment="1" applyProtection="1">
      <alignment horizontal="right" vertical="center" wrapText="1"/>
      <protection locked="0"/>
    </xf>
    <xf numFmtId="164" fontId="0" fillId="0" borderId="2" xfId="0" applyNumberFormat="1" applyFont="1" applyFill="1" applyBorder="1" applyAlignment="1" applyProtection="1">
      <alignment horizontal="right" vertical="center" wrapText="1"/>
    </xf>
    <xf numFmtId="10" fontId="0" fillId="0" borderId="2" xfId="0" applyNumberFormat="1" applyFont="1" applyFill="1" applyBorder="1" applyAlignment="1" applyProtection="1">
      <alignment horizontal="right" vertical="center" wrapText="1"/>
    </xf>
    <xf numFmtId="49" fontId="15" fillId="0" borderId="2" xfId="0" applyNumberFormat="1" applyFont="1" applyBorder="1" applyAlignment="1" applyProtection="1">
      <alignment horizontal="center" vertical="center"/>
    </xf>
    <xf numFmtId="0" fontId="0" fillId="0" borderId="2" xfId="0" applyFont="1" applyBorder="1" applyAlignment="1" applyProtection="1">
      <alignment horizontal="right" vertical="center" wrapText="1"/>
    </xf>
    <xf numFmtId="164" fontId="15" fillId="0" borderId="2" xfId="0" applyNumberFormat="1" applyFont="1" applyFill="1" applyBorder="1" applyAlignment="1" applyProtection="1">
      <alignment horizontal="right" vertical="center" wrapText="1"/>
    </xf>
    <xf numFmtId="49" fontId="0" fillId="0" borderId="0" xfId="0" applyNumberFormat="1" applyFont="1" applyAlignment="1" applyProtection="1">
      <alignment horizontal="center" vertical="center"/>
    </xf>
    <xf numFmtId="0" fontId="0" fillId="0" borderId="0" xfId="0" applyFont="1" applyProtection="1"/>
    <xf numFmtId="49" fontId="0" fillId="0" borderId="0" xfId="0" applyNumberFormat="1" applyFont="1" applyAlignment="1" applyProtection="1">
      <alignment horizontal="left" vertical="center" wrapText="1"/>
    </xf>
    <xf numFmtId="0" fontId="0" fillId="0" borderId="0" xfId="0" applyFont="1"/>
    <xf numFmtId="0" fontId="0" fillId="0" borderId="0" xfId="0" applyFont="1" applyBorder="1" applyAlignment="1" applyProtection="1">
      <alignment horizontal="center"/>
    </xf>
    <xf numFmtId="49" fontId="0" fillId="3" borderId="2" xfId="0" applyNumberFormat="1" applyFont="1" applyFill="1" applyBorder="1" applyAlignment="1" applyProtection="1">
      <alignment horizontal="left" vertical="center" wrapText="1"/>
      <protection locked="0"/>
    </xf>
    <xf numFmtId="0" fontId="0" fillId="0" borderId="0" xfId="0" applyFont="1" applyBorder="1" applyProtection="1"/>
    <xf numFmtId="0" fontId="12" fillId="0" borderId="0" xfId="0" applyFont="1" applyAlignment="1" applyProtection="1">
      <alignment horizontal="center" vertical="center"/>
    </xf>
    <xf numFmtId="0" fontId="0" fillId="0" borderId="0" xfId="0" applyFont="1" applyAlignment="1" applyProtection="1">
      <alignment horizontal="center" vertical="center"/>
    </xf>
    <xf numFmtId="0" fontId="0" fillId="0" borderId="0" xfId="0" applyFont="1" applyAlignment="1" applyProtection="1">
      <alignment horizontal="center"/>
    </xf>
    <xf numFmtId="0" fontId="0" fillId="2" borderId="1" xfId="0" applyFont="1" applyFill="1" applyBorder="1" applyAlignment="1" applyProtection="1">
      <alignment horizontal="left"/>
      <protection locked="0"/>
    </xf>
    <xf numFmtId="0" fontId="0" fillId="0" borderId="0" xfId="0" applyFont="1" applyBorder="1" applyAlignment="1" applyProtection="1">
      <alignment horizontal="center" vertical="center"/>
    </xf>
    <xf numFmtId="0" fontId="13" fillId="0" borderId="0" xfId="0" applyFont="1" applyBorder="1" applyAlignment="1" applyProtection="1">
      <alignment vertical="center" wrapText="1"/>
    </xf>
    <xf numFmtId="10" fontId="13" fillId="0" borderId="1" xfId="0" applyNumberFormat="1" applyFont="1" applyFill="1" applyBorder="1" applyAlignment="1" applyProtection="1">
      <alignment horizontal="right" vertical="center" wrapText="1"/>
    </xf>
    <xf numFmtId="0" fontId="0" fillId="0" borderId="0" xfId="0" applyFont="1" applyFill="1" applyAlignment="1" applyProtection="1">
      <alignment horizontal="center" vertical="center"/>
    </xf>
    <xf numFmtId="0" fontId="13" fillId="0" borderId="0" xfId="0" applyFont="1" applyFill="1" applyBorder="1" applyAlignment="1" applyProtection="1">
      <alignment vertical="center" wrapText="1"/>
    </xf>
    <xf numFmtId="10" fontId="13" fillId="0" borderId="0" xfId="0" applyNumberFormat="1" applyFont="1" applyFill="1" applyBorder="1" applyAlignment="1" applyProtection="1">
      <alignment horizontal="right" vertical="center" wrapText="1"/>
    </xf>
    <xf numFmtId="0" fontId="0" fillId="2" borderId="0" xfId="0" applyFont="1" applyFill="1" applyAlignment="1" applyProtection="1">
      <alignment horizontal="left"/>
      <protection locked="0"/>
    </xf>
    <xf numFmtId="0" fontId="0" fillId="0" borderId="13" xfId="0" applyFont="1" applyBorder="1" applyAlignment="1" applyProtection="1">
      <alignment vertical="center" wrapText="1"/>
    </xf>
    <xf numFmtId="164" fontId="0" fillId="3" borderId="2" xfId="0" applyNumberFormat="1" applyFont="1" applyFill="1" applyBorder="1" applyAlignment="1" applyProtection="1">
      <alignment horizontal="right" vertical="center" wrapText="1"/>
      <protection locked="0"/>
    </xf>
    <xf numFmtId="0" fontId="0" fillId="2" borderId="2" xfId="0" applyFont="1" applyFill="1" applyBorder="1" applyAlignment="1" applyProtection="1">
      <alignment horizontal="left"/>
      <protection locked="0"/>
    </xf>
    <xf numFmtId="164" fontId="13" fillId="0" borderId="7" xfId="0" applyNumberFormat="1" applyFont="1" applyFill="1" applyBorder="1" applyAlignment="1" applyProtection="1">
      <alignment horizontal="right" vertical="center" wrapText="1"/>
    </xf>
    <xf numFmtId="0" fontId="0" fillId="2" borderId="10" xfId="0" applyFont="1" applyFill="1" applyBorder="1" applyAlignment="1" applyProtection="1">
      <alignment horizontal="left"/>
      <protection locked="0"/>
    </xf>
    <xf numFmtId="164" fontId="13" fillId="0" borderId="2" xfId="0" applyNumberFormat="1" applyFont="1" applyFill="1" applyBorder="1" applyAlignment="1" applyProtection="1">
      <alignment horizontal="right" vertical="center" wrapText="1"/>
    </xf>
    <xf numFmtId="3" fontId="0" fillId="3" borderId="3" xfId="0" applyNumberFormat="1" applyFont="1" applyFill="1" applyBorder="1" applyAlignment="1" applyProtection="1">
      <alignment horizontal="right" vertical="center" wrapText="1"/>
      <protection locked="0"/>
    </xf>
    <xf numFmtId="0" fontId="0" fillId="2" borderId="8" xfId="0" applyFont="1" applyFill="1" applyBorder="1" applyAlignment="1" applyProtection="1">
      <alignment horizontal="left"/>
      <protection locked="0"/>
    </xf>
    <xf numFmtId="3" fontId="0" fillId="3" borderId="4" xfId="0" applyNumberFormat="1" applyFont="1" applyFill="1" applyBorder="1" applyAlignment="1" applyProtection="1">
      <alignment horizontal="right" vertical="center" wrapText="1"/>
      <protection locked="0"/>
    </xf>
    <xf numFmtId="0" fontId="0" fillId="0" borderId="4" xfId="0" applyFont="1" applyBorder="1" applyAlignment="1" applyProtection="1">
      <alignment vertical="center" wrapText="1"/>
    </xf>
    <xf numFmtId="3" fontId="0" fillId="0" borderId="4" xfId="0" applyNumberFormat="1" applyFont="1" applyFill="1" applyBorder="1" applyAlignment="1" applyProtection="1">
      <alignment horizontal="right" vertical="center" wrapText="1"/>
    </xf>
    <xf numFmtId="0" fontId="0" fillId="2" borderId="4" xfId="0" applyFont="1" applyFill="1" applyBorder="1" applyAlignment="1" applyProtection="1">
      <alignment horizontal="left"/>
      <protection locked="0"/>
    </xf>
    <xf numFmtId="3" fontId="0" fillId="0" borderId="4" xfId="0" applyNumberFormat="1" applyFont="1" applyBorder="1" applyAlignment="1" applyProtection="1">
      <alignment horizontal="right"/>
    </xf>
    <xf numFmtId="10" fontId="0" fillId="0" borderId="4" xfId="0" applyNumberFormat="1" applyFont="1" applyFill="1" applyBorder="1" applyAlignment="1" applyProtection="1">
      <alignment horizontal="right" vertical="center" wrapText="1"/>
    </xf>
    <xf numFmtId="0" fontId="0" fillId="0" borderId="5" xfId="0" applyFont="1" applyBorder="1" applyAlignment="1" applyProtection="1">
      <alignment vertical="center" wrapText="1"/>
    </xf>
    <xf numFmtId="10" fontId="0" fillId="0" borderId="5" xfId="0" applyNumberFormat="1" applyFont="1" applyFill="1" applyBorder="1" applyAlignment="1" applyProtection="1">
      <alignment horizontal="right" vertical="center" wrapText="1"/>
    </xf>
    <xf numFmtId="0" fontId="0" fillId="2" borderId="5" xfId="0" applyFont="1" applyFill="1" applyBorder="1" applyAlignment="1" applyProtection="1">
      <alignment horizontal="left"/>
      <protection locked="0"/>
    </xf>
    <xf numFmtId="0" fontId="0" fillId="0" borderId="7" xfId="0" applyFont="1" applyBorder="1" applyAlignment="1" applyProtection="1">
      <alignment vertical="center" wrapText="1"/>
    </xf>
    <xf numFmtId="164" fontId="0" fillId="0" borderId="7" xfId="0" applyNumberFormat="1" applyFont="1" applyFill="1" applyBorder="1" applyAlignment="1" applyProtection="1">
      <alignment horizontal="right" vertical="center" wrapText="1"/>
    </xf>
    <xf numFmtId="164" fontId="0" fillId="0" borderId="9" xfId="0" applyNumberFormat="1" applyFont="1" applyFill="1" applyBorder="1" applyAlignment="1" applyProtection="1">
      <alignment horizontal="right" vertical="center" wrapText="1"/>
    </xf>
    <xf numFmtId="0" fontId="0" fillId="2" borderId="9" xfId="0" applyFont="1" applyFill="1" applyBorder="1" applyAlignment="1" applyProtection="1">
      <alignment horizontal="left"/>
      <protection locked="0"/>
    </xf>
    <xf numFmtId="0" fontId="0" fillId="2" borderId="8" xfId="0" applyFont="1" applyFill="1" applyBorder="1" applyAlignment="1" applyProtection="1">
      <alignment horizontal="left" wrapText="1"/>
      <protection locked="0"/>
    </xf>
    <xf numFmtId="0" fontId="15" fillId="0" borderId="2" xfId="0" applyFont="1" applyBorder="1" applyAlignment="1" applyProtection="1">
      <alignment horizontal="center" vertical="center"/>
    </xf>
    <xf numFmtId="0" fontId="15" fillId="0" borderId="11" xfId="0" applyFont="1" applyBorder="1" applyAlignment="1" applyProtection="1">
      <alignment vertical="center" wrapText="1"/>
    </xf>
    <xf numFmtId="164" fontId="15" fillId="0" borderId="15" xfId="0" applyNumberFormat="1" applyFont="1" applyFill="1" applyBorder="1" applyAlignment="1" applyProtection="1">
      <alignment horizontal="right" vertical="center" wrapText="1"/>
    </xf>
    <xf numFmtId="0" fontId="0" fillId="2" borderId="13" xfId="0" applyFont="1" applyFill="1" applyBorder="1" applyAlignment="1" applyProtection="1">
      <alignment horizontal="left"/>
      <protection locked="0"/>
    </xf>
    <xf numFmtId="0" fontId="0" fillId="2" borderId="2" xfId="0" applyFont="1" applyFill="1" applyBorder="1" applyAlignment="1" applyProtection="1">
      <alignment horizontal="left" wrapText="1"/>
      <protection locked="0"/>
    </xf>
    <xf numFmtId="0" fontId="0" fillId="0" borderId="13" xfId="0" applyFont="1" applyBorder="1" applyProtection="1"/>
    <xf numFmtId="0" fontId="17" fillId="0" borderId="2" xfId="0" applyFont="1" applyBorder="1" applyAlignment="1" applyProtection="1">
      <alignment horizontal="left" vertical="center" wrapText="1"/>
    </xf>
    <xf numFmtId="10" fontId="0" fillId="2" borderId="2" xfId="0" applyNumberFormat="1" applyFont="1" applyFill="1" applyBorder="1" applyAlignment="1" applyProtection="1">
      <alignment horizontal="right" vertical="center" wrapText="1"/>
      <protection locked="0"/>
    </xf>
    <xf numFmtId="49" fontId="15" fillId="0" borderId="11" xfId="0" applyNumberFormat="1" applyFont="1" applyBorder="1" applyAlignment="1" applyProtection="1">
      <alignment vertical="center"/>
    </xf>
    <xf numFmtId="49" fontId="15" fillId="0" borderId="12" xfId="0" applyNumberFormat="1" applyFont="1" applyBorder="1" applyAlignment="1" applyProtection="1">
      <alignment vertical="center"/>
    </xf>
    <xf numFmtId="49" fontId="15" fillId="0" borderId="2" xfId="0" applyNumberFormat="1" applyFont="1" applyBorder="1" applyAlignment="1" applyProtection="1">
      <alignment vertical="center"/>
    </xf>
    <xf numFmtId="164" fontId="15" fillId="0" borderId="2" xfId="0" applyNumberFormat="1" applyFont="1" applyBorder="1" applyAlignment="1" applyProtection="1">
      <alignment vertical="center"/>
    </xf>
    <xf numFmtId="164" fontId="0" fillId="2" borderId="9" xfId="0" applyNumberFormat="1" applyFont="1" applyFill="1" applyBorder="1" applyAlignment="1" applyProtection="1">
      <alignment horizontal="right" vertical="center" wrapText="1"/>
      <protection locked="0"/>
    </xf>
    <xf numFmtId="49" fontId="0" fillId="0" borderId="2" xfId="0" applyNumberFormat="1" applyFont="1" applyBorder="1" applyAlignment="1" applyProtection="1">
      <alignment horizontal="left" vertical="center" wrapText="1"/>
    </xf>
    <xf numFmtId="0" fontId="0" fillId="2" borderId="1" xfId="0" applyFont="1" applyFill="1" applyBorder="1" applyAlignment="1" applyProtection="1">
      <alignment horizontal="left" vertical="center"/>
      <protection locked="0"/>
    </xf>
    <xf numFmtId="0" fontId="0" fillId="0" borderId="7" xfId="0" applyFont="1" applyBorder="1" applyAlignment="1" applyProtection="1">
      <alignment horizontal="center" vertical="center"/>
    </xf>
    <xf numFmtId="0" fontId="0" fillId="0" borderId="2" xfId="0" applyBorder="1" applyAlignment="1" applyProtection="1">
      <alignment horizontal="center" vertical="center" wrapText="1"/>
    </xf>
    <xf numFmtId="0" fontId="0" fillId="4" borderId="2" xfId="0" applyFill="1" applyBorder="1" applyAlignment="1" applyProtection="1">
      <alignment vertical="center"/>
    </xf>
    <xf numFmtId="0" fontId="0" fillId="0" borderId="0" xfId="0" applyFill="1" applyBorder="1" applyProtection="1"/>
    <xf numFmtId="0" fontId="0" fillId="0" borderId="0" xfId="0" applyFill="1" applyBorder="1"/>
    <xf numFmtId="0" fontId="0" fillId="2" borderId="9" xfId="0" applyFont="1" applyFill="1" applyBorder="1" applyAlignment="1" applyProtection="1">
      <alignment horizontal="left" wrapText="1"/>
      <protection locked="0"/>
    </xf>
    <xf numFmtId="49" fontId="1" fillId="0" borderId="2" xfId="0" applyNumberFormat="1" applyFont="1" applyBorder="1" applyAlignment="1" applyProtection="1">
      <alignment horizontal="center" vertical="center"/>
    </xf>
    <xf numFmtId="0" fontId="21" fillId="0" borderId="6" xfId="0" applyNumberFormat="1" applyFont="1" applyBorder="1" applyAlignment="1" applyProtection="1">
      <alignment horizontal="left" vertical="center" wrapText="1"/>
    </xf>
    <xf numFmtId="0" fontId="1" fillId="0" borderId="2" xfId="0" applyFont="1" applyFill="1" applyBorder="1" applyAlignment="1" applyProtection="1">
      <alignment horizontal="left" vertical="center" wrapText="1"/>
    </xf>
    <xf numFmtId="9" fontId="21" fillId="0" borderId="2" xfId="0" applyNumberFormat="1" applyFont="1" applyBorder="1" applyAlignment="1" applyProtection="1">
      <alignment horizontal="center" vertical="center"/>
    </xf>
    <xf numFmtId="9" fontId="21" fillId="0" borderId="2" xfId="1" applyFont="1" applyBorder="1" applyAlignment="1" applyProtection="1">
      <alignment horizontal="center" vertical="center"/>
    </xf>
    <xf numFmtId="49" fontId="1" fillId="0" borderId="2" xfId="0" applyNumberFormat="1" applyFont="1" applyFill="1" applyBorder="1" applyAlignment="1" applyProtection="1">
      <alignment horizontal="center" vertical="center"/>
    </xf>
    <xf numFmtId="164" fontId="21" fillId="0" borderId="2" xfId="0" applyNumberFormat="1" applyFont="1" applyFill="1" applyBorder="1" applyAlignment="1" applyProtection="1">
      <alignment horizontal="right" vertical="center"/>
    </xf>
    <xf numFmtId="49" fontId="1" fillId="0" borderId="9" xfId="0" applyNumberFormat="1" applyFont="1" applyBorder="1" applyAlignment="1" applyProtection="1">
      <alignment vertical="center" wrapText="1"/>
    </xf>
    <xf numFmtId="3" fontId="1" fillId="2" borderId="9" xfId="0" applyNumberFormat="1" applyFont="1" applyFill="1" applyBorder="1" applyAlignment="1" applyProtection="1">
      <alignment horizontal="center" vertical="center" wrapText="1"/>
      <protection locked="0"/>
    </xf>
    <xf numFmtId="164" fontId="1" fillId="0" borderId="2" xfId="0" applyNumberFormat="1" applyFont="1" applyFill="1" applyBorder="1" applyAlignment="1" applyProtection="1">
      <alignment horizontal="right" vertical="center" wrapText="1"/>
    </xf>
    <xf numFmtId="49" fontId="1" fillId="3" borderId="2" xfId="0" applyNumberFormat="1" applyFont="1" applyFill="1" applyBorder="1" applyAlignment="1" applyProtection="1">
      <alignment horizontal="left" vertical="center" wrapText="1"/>
      <protection locked="0"/>
    </xf>
    <xf numFmtId="3" fontId="1" fillId="2" borderId="9" xfId="0" applyNumberFormat="1" applyFont="1" applyFill="1" applyBorder="1" applyAlignment="1" applyProtection="1">
      <alignment horizontal="center" vertical="center"/>
      <protection locked="0"/>
    </xf>
    <xf numFmtId="0" fontId="1" fillId="0" borderId="2" xfId="0" applyFont="1" applyBorder="1" applyAlignment="1" applyProtection="1">
      <alignment vertical="center" wrapText="1"/>
    </xf>
    <xf numFmtId="0" fontId="0" fillId="0" borderId="0" xfId="0" applyBorder="1" applyProtection="1">
      <protection locked="0"/>
    </xf>
    <xf numFmtId="49" fontId="7" fillId="0" borderId="2" xfId="0" applyNumberFormat="1" applyFont="1" applyBorder="1" applyAlignment="1" applyProtection="1">
      <alignment horizontal="center" vertical="center"/>
    </xf>
    <xf numFmtId="164" fontId="7" fillId="0" borderId="2" xfId="0" applyNumberFormat="1" applyFont="1" applyFill="1" applyBorder="1" applyAlignment="1" applyProtection="1">
      <alignment horizontal="right" vertical="center" wrapText="1"/>
    </xf>
    <xf numFmtId="49" fontId="1" fillId="2" borderId="2" xfId="0" applyNumberFormat="1" applyFont="1" applyFill="1" applyBorder="1" applyAlignment="1" applyProtection="1">
      <alignment horizontal="left" vertical="center" wrapText="1"/>
      <protection locked="0"/>
    </xf>
    <xf numFmtId="49" fontId="1" fillId="0" borderId="0" xfId="0" applyNumberFormat="1" applyFont="1" applyBorder="1" applyAlignment="1" applyProtection="1">
      <alignment horizontal="center" vertical="center"/>
    </xf>
    <xf numFmtId="0" fontId="12" fillId="0" borderId="0" xfId="0" applyFont="1" applyAlignment="1" applyProtection="1">
      <alignment horizontal="center"/>
    </xf>
    <xf numFmtId="164" fontId="15" fillId="0" borderId="0" xfId="0" applyNumberFormat="1" applyFont="1" applyAlignment="1" applyProtection="1">
      <alignment vertical="center"/>
    </xf>
    <xf numFmtId="49" fontId="1" fillId="0" borderId="0" xfId="0" applyNumberFormat="1" applyFont="1" applyBorder="1" applyAlignment="1" applyProtection="1">
      <alignment horizontal="left" vertical="center" wrapText="1"/>
    </xf>
    <xf numFmtId="164" fontId="7" fillId="0" borderId="0" xfId="0" applyNumberFormat="1" applyFont="1" applyFill="1" applyBorder="1" applyAlignment="1" applyProtection="1">
      <alignment horizontal="right" vertical="center" wrapText="1"/>
    </xf>
    <xf numFmtId="49" fontId="7" fillId="0" borderId="0" xfId="0" applyNumberFormat="1" applyFont="1" applyFill="1" applyBorder="1" applyAlignment="1" applyProtection="1">
      <alignment horizontal="center" vertical="center"/>
    </xf>
    <xf numFmtId="49" fontId="7" fillId="0" borderId="0" xfId="0" applyNumberFormat="1" applyFont="1" applyFill="1" applyBorder="1" applyAlignment="1" applyProtection="1">
      <alignment horizontal="left" vertical="center"/>
    </xf>
    <xf numFmtId="0" fontId="0" fillId="0" borderId="0" xfId="0" applyFill="1" applyBorder="1" applyProtection="1">
      <protection locked="0"/>
    </xf>
    <xf numFmtId="49" fontId="1" fillId="0" borderId="6" xfId="0" applyNumberFormat="1" applyFont="1" applyBorder="1" applyAlignment="1" applyProtection="1">
      <alignment vertical="center"/>
    </xf>
    <xf numFmtId="0" fontId="0" fillId="0" borderId="3" xfId="0" applyFont="1" applyFill="1" applyBorder="1" applyAlignment="1" applyProtection="1">
      <alignment vertical="top" wrapText="1"/>
    </xf>
    <xf numFmtId="0" fontId="0" fillId="0" borderId="4" xfId="0" applyFont="1" applyFill="1" applyBorder="1" applyAlignment="1" applyProtection="1">
      <alignment vertical="center" wrapText="1"/>
    </xf>
    <xf numFmtId="0" fontId="0" fillId="0" borderId="14" xfId="0" applyFont="1" applyBorder="1" applyAlignment="1" applyProtection="1">
      <alignment vertical="center" wrapText="1"/>
    </xf>
    <xf numFmtId="0" fontId="0" fillId="0" borderId="2" xfId="0" applyFont="1" applyFill="1" applyBorder="1" applyAlignment="1" applyProtection="1">
      <alignment horizontal="center" vertical="center"/>
    </xf>
    <xf numFmtId="0" fontId="0" fillId="2" borderId="2" xfId="0" applyFill="1" applyBorder="1" applyProtection="1">
      <protection locked="0"/>
    </xf>
    <xf numFmtId="0" fontId="0" fillId="0" borderId="2" xfId="0" applyFont="1" applyFill="1" applyBorder="1" applyAlignment="1" applyProtection="1">
      <alignment vertical="center" wrapText="1"/>
    </xf>
    <xf numFmtId="49" fontId="0" fillId="0" borderId="8" xfId="0" applyNumberFormat="1" applyFont="1" applyBorder="1" applyAlignment="1" applyProtection="1">
      <alignment horizontal="center" vertical="center"/>
    </xf>
    <xf numFmtId="49" fontId="1" fillId="0" borderId="2" xfId="0" applyNumberFormat="1" applyFont="1" applyFill="1" applyBorder="1" applyAlignment="1" applyProtection="1">
      <alignment horizontal="left" vertical="center" wrapText="1"/>
    </xf>
    <xf numFmtId="49" fontId="1" fillId="0" borderId="0" xfId="0" applyNumberFormat="1" applyFont="1" applyFill="1" applyBorder="1" applyAlignment="1" applyProtection="1">
      <alignment horizontal="left" vertical="center" wrapText="1"/>
    </xf>
    <xf numFmtId="49" fontId="1" fillId="0" borderId="6" xfId="0" applyNumberFormat="1" applyFont="1" applyFill="1" applyBorder="1" applyAlignment="1" applyProtection="1">
      <alignment horizontal="left" vertical="center" wrapText="1"/>
    </xf>
    <xf numFmtId="0" fontId="21" fillId="2" borderId="2" xfId="0" applyFont="1" applyFill="1" applyBorder="1" applyAlignment="1" applyProtection="1">
      <alignment horizontal="center" vertical="center"/>
      <protection locked="0"/>
    </xf>
    <xf numFmtId="0" fontId="1" fillId="2" borderId="2" xfId="0" applyFont="1" applyFill="1" applyBorder="1" applyAlignment="1" applyProtection="1">
      <alignment horizontal="center"/>
      <protection locked="0"/>
    </xf>
    <xf numFmtId="0" fontId="10" fillId="2" borderId="2" xfId="0" applyFont="1" applyFill="1" applyBorder="1" applyAlignment="1" applyProtection="1">
      <alignment horizontal="center" vertical="center"/>
      <protection locked="0"/>
    </xf>
    <xf numFmtId="164" fontId="7" fillId="2" borderId="2" xfId="0" applyNumberFormat="1" applyFont="1" applyFill="1" applyBorder="1" applyAlignment="1" applyProtection="1">
      <alignment horizontal="right" vertical="center" wrapText="1"/>
      <protection locked="0"/>
    </xf>
    <xf numFmtId="0" fontId="9" fillId="0" borderId="0" xfId="0" applyFont="1" applyAlignment="1" applyProtection="1">
      <alignment horizontal="center" vertical="center"/>
    </xf>
    <xf numFmtId="0" fontId="0" fillId="0" borderId="2" xfId="0" applyBorder="1" applyAlignment="1" applyProtection="1">
      <alignment horizontal="right" vertical="center"/>
    </xf>
    <xf numFmtId="0" fontId="0" fillId="0" borderId="2" xfId="0" applyBorder="1" applyAlignment="1" applyProtection="1">
      <alignment horizontal="center"/>
    </xf>
    <xf numFmtId="0" fontId="12" fillId="0" borderId="0" xfId="0" applyFont="1" applyAlignment="1" applyProtection="1">
      <alignment horizontal="left" wrapText="1"/>
    </xf>
    <xf numFmtId="0" fontId="0" fillId="0" borderId="2" xfId="0" applyFont="1" applyBorder="1" applyAlignment="1" applyProtection="1">
      <alignment horizontal="center" vertical="center"/>
    </xf>
    <xf numFmtId="0" fontId="9" fillId="0" borderId="0" xfId="0" applyFont="1" applyBorder="1" applyAlignment="1" applyProtection="1">
      <alignment horizontal="center" vertical="center"/>
    </xf>
    <xf numFmtId="0" fontId="0" fillId="0" borderId="11" xfId="0" applyBorder="1" applyAlignment="1" applyProtection="1">
      <alignment horizontal="left"/>
    </xf>
    <xf numFmtId="0" fontId="0" fillId="0" borderId="12" xfId="0" applyBorder="1" applyAlignment="1" applyProtection="1">
      <alignment horizontal="left"/>
    </xf>
    <xf numFmtId="0" fontId="0" fillId="0" borderId="13" xfId="0" applyBorder="1" applyAlignment="1" applyProtection="1">
      <alignment horizontal="left"/>
    </xf>
    <xf numFmtId="0" fontId="0" fillId="0" borderId="0" xfId="0" applyAlignment="1" applyProtection="1">
      <alignment horizontal="left" wrapText="1"/>
    </xf>
    <xf numFmtId="0" fontId="0" fillId="0" borderId="0" xfId="0" applyAlignment="1" applyProtection="1">
      <alignment horizontal="left"/>
    </xf>
    <xf numFmtId="0" fontId="1" fillId="0" borderId="0" xfId="0" applyFont="1" applyAlignment="1" applyProtection="1">
      <alignment horizontal="left" wrapText="1"/>
    </xf>
    <xf numFmtId="0" fontId="2" fillId="0" borderId="0" xfId="0" applyFont="1" applyAlignment="1" applyProtection="1">
      <alignment horizontal="left" wrapText="1"/>
    </xf>
    <xf numFmtId="0" fontId="0" fillId="0" borderId="0" xfId="0" applyFont="1" applyAlignment="1" applyProtection="1">
      <alignment horizontal="left" vertical="center" wrapText="1"/>
    </xf>
    <xf numFmtId="49" fontId="0" fillId="2" borderId="2" xfId="0" applyNumberFormat="1" applyFill="1" applyBorder="1" applyAlignment="1" applyProtection="1">
      <alignment horizontal="left" vertical="center" wrapText="1"/>
      <protection locked="0"/>
    </xf>
    <xf numFmtId="0" fontId="15" fillId="0" borderId="2" xfId="0" applyFont="1" applyBorder="1" applyAlignment="1" applyProtection="1">
      <alignment horizontal="left"/>
    </xf>
    <xf numFmtId="0" fontId="9" fillId="0" borderId="0" xfId="0" applyFont="1" applyAlignment="1" applyProtection="1">
      <alignment horizontal="center" vertical="center"/>
    </xf>
    <xf numFmtId="0" fontId="0" fillId="0" borderId="2" xfId="0" applyBorder="1" applyAlignment="1" applyProtection="1">
      <alignment horizontal="right" vertical="center"/>
    </xf>
    <xf numFmtId="0" fontId="0" fillId="0" borderId="2" xfId="0" applyBorder="1" applyAlignment="1" applyProtection="1">
      <alignment horizontal="right" vertical="center" shrinkToFit="1"/>
    </xf>
    <xf numFmtId="0" fontId="0" fillId="2" borderId="11" xfId="0" applyFill="1" applyBorder="1" applyAlignment="1" applyProtection="1">
      <alignment horizontal="left" vertical="center"/>
      <protection locked="0"/>
    </xf>
    <xf numFmtId="0" fontId="0" fillId="2" borderId="13" xfId="0" applyFill="1" applyBorder="1" applyAlignment="1" applyProtection="1">
      <alignment horizontal="left" vertical="center"/>
      <protection locked="0"/>
    </xf>
    <xf numFmtId="49" fontId="0" fillId="2" borderId="2" xfId="0" applyNumberFormat="1" applyFill="1" applyBorder="1" applyAlignment="1" applyProtection="1">
      <alignment horizontal="left" vertical="center"/>
      <protection locked="0"/>
    </xf>
    <xf numFmtId="0" fontId="0" fillId="0" borderId="2" xfId="0" applyBorder="1" applyAlignment="1" applyProtection="1">
      <alignment horizontal="left"/>
    </xf>
    <xf numFmtId="0" fontId="0" fillId="0" borderId="2" xfId="0" applyBorder="1" applyAlignment="1" applyProtection="1">
      <alignment horizontal="center" vertical="center"/>
    </xf>
    <xf numFmtId="0" fontId="0" fillId="0" borderId="11" xfId="0" applyBorder="1" applyAlignment="1" applyProtection="1">
      <alignment horizontal="center" vertical="center" wrapText="1"/>
    </xf>
    <xf numFmtId="0" fontId="0" fillId="0" borderId="12" xfId="0" applyBorder="1" applyAlignment="1" applyProtection="1">
      <alignment horizontal="center" vertical="center" wrapText="1"/>
    </xf>
    <xf numFmtId="0" fontId="0" fillId="0" borderId="13" xfId="0" applyBorder="1" applyAlignment="1" applyProtection="1">
      <alignment horizontal="center" vertical="center" wrapText="1"/>
    </xf>
    <xf numFmtId="0" fontId="0" fillId="0" borderId="2" xfId="0" applyBorder="1" applyAlignment="1" applyProtection="1">
      <alignment horizontal="center"/>
    </xf>
    <xf numFmtId="0" fontId="0" fillId="0" borderId="2" xfId="0" applyBorder="1" applyAlignment="1" applyProtection="1">
      <alignment horizontal="left" vertical="center"/>
    </xf>
    <xf numFmtId="0" fontId="0" fillId="2" borderId="2" xfId="0" applyFont="1" applyFill="1" applyBorder="1" applyAlignment="1" applyProtection="1">
      <alignment horizontal="left" vertical="center" wrapText="1"/>
      <protection locked="0"/>
    </xf>
    <xf numFmtId="0" fontId="0" fillId="0" borderId="2" xfId="0" applyBorder="1" applyAlignment="1" applyProtection="1">
      <alignment horizontal="left" vertical="center" wrapText="1"/>
    </xf>
    <xf numFmtId="0" fontId="12" fillId="4" borderId="0" xfId="0" applyFont="1" applyFill="1" applyAlignment="1" applyProtection="1">
      <alignment horizontal="left" vertical="top" wrapText="1"/>
    </xf>
    <xf numFmtId="0" fontId="12" fillId="4" borderId="0" xfId="0" applyFont="1" applyFill="1" applyAlignment="1" applyProtection="1">
      <alignment horizontal="left" vertical="top"/>
    </xf>
    <xf numFmtId="0" fontId="16" fillId="0" borderId="0" xfId="0" applyFont="1" applyAlignment="1" applyProtection="1">
      <alignment horizontal="center" vertical="center" wrapText="1"/>
    </xf>
    <xf numFmtId="0" fontId="12" fillId="0" borderId="0" xfId="0" applyFont="1" applyAlignment="1" applyProtection="1">
      <alignment horizontal="left" vertical="top" wrapText="1"/>
    </xf>
    <xf numFmtId="0" fontId="12" fillId="0" borderId="0" xfId="0" applyFont="1" applyAlignment="1" applyProtection="1">
      <alignment horizontal="left" wrapText="1"/>
    </xf>
    <xf numFmtId="0" fontId="0" fillId="0" borderId="2" xfId="0" applyFont="1" applyBorder="1" applyAlignment="1" applyProtection="1">
      <alignment horizontal="center" vertical="center"/>
    </xf>
    <xf numFmtId="0" fontId="11" fillId="0" borderId="0" xfId="0" applyFont="1" applyAlignment="1" applyProtection="1">
      <alignment horizontal="left" vertical="center" wrapText="1"/>
    </xf>
    <xf numFmtId="0" fontId="11" fillId="0" borderId="6" xfId="0" applyFont="1" applyBorder="1" applyAlignment="1" applyProtection="1">
      <alignment horizontal="center" vertical="center"/>
    </xf>
    <xf numFmtId="0" fontId="7" fillId="0" borderId="0" xfId="0" applyFont="1" applyAlignment="1" applyProtection="1">
      <alignment horizontal="center" vertical="center" wrapText="1"/>
    </xf>
    <xf numFmtId="0" fontId="11" fillId="0" borderId="10" xfId="0" applyFont="1" applyBorder="1" applyAlignment="1" applyProtection="1">
      <alignment horizontal="center" vertical="center"/>
    </xf>
    <xf numFmtId="0" fontId="11" fillId="0" borderId="19" xfId="0" applyFont="1" applyBorder="1" applyAlignment="1" applyProtection="1">
      <alignment horizontal="center" vertical="center"/>
    </xf>
    <xf numFmtId="0" fontId="11" fillId="0" borderId="18" xfId="0" applyFont="1" applyBorder="1" applyAlignment="1" applyProtection="1">
      <alignment horizontal="center" vertical="center"/>
    </xf>
    <xf numFmtId="49" fontId="0" fillId="0" borderId="7" xfId="0" applyNumberFormat="1" applyFont="1" applyBorder="1" applyAlignment="1" applyProtection="1">
      <alignment horizontal="center" vertical="center"/>
    </xf>
    <xf numFmtId="49" fontId="0" fillId="0" borderId="9" xfId="0" applyNumberFormat="1" applyFont="1" applyBorder="1" applyAlignment="1" applyProtection="1">
      <alignment horizontal="center" vertical="center"/>
    </xf>
    <xf numFmtId="49" fontId="1" fillId="0" borderId="12" xfId="0" applyNumberFormat="1" applyFont="1" applyBorder="1" applyAlignment="1" applyProtection="1">
      <alignment horizontal="left" vertical="center" wrapText="1"/>
    </xf>
    <xf numFmtId="0" fontId="17" fillId="0" borderId="0" xfId="0" applyFont="1" applyBorder="1" applyAlignment="1" applyProtection="1">
      <alignment horizontal="left" vertical="center"/>
    </xf>
    <xf numFmtId="49" fontId="1" fillId="0" borderId="0" xfId="0" applyNumberFormat="1" applyFont="1" applyAlignment="1" applyProtection="1">
      <alignment horizontal="left" vertical="center" wrapText="1"/>
    </xf>
    <xf numFmtId="49" fontId="12" fillId="0" borderId="0" xfId="0" applyNumberFormat="1" applyFont="1" applyBorder="1" applyAlignment="1" applyProtection="1">
      <alignment horizontal="left" vertical="center" wrapText="1"/>
    </xf>
    <xf numFmtId="49" fontId="10" fillId="0" borderId="0" xfId="0" applyNumberFormat="1" applyFont="1" applyAlignment="1" applyProtection="1">
      <alignment horizontal="left" vertical="center" wrapText="1"/>
    </xf>
    <xf numFmtId="0" fontId="21" fillId="0" borderId="11" xfId="0" applyNumberFormat="1" applyFont="1" applyFill="1" applyBorder="1" applyAlignment="1" applyProtection="1">
      <alignment horizontal="left" vertical="center" wrapText="1"/>
    </xf>
    <xf numFmtId="0" fontId="21" fillId="0" borderId="12" xfId="0" applyNumberFormat="1" applyFont="1" applyFill="1" applyBorder="1" applyAlignment="1" applyProtection="1">
      <alignment horizontal="left" vertical="center" wrapText="1"/>
    </xf>
    <xf numFmtId="0" fontId="21" fillId="0" borderId="13" xfId="0" applyNumberFormat="1" applyFont="1" applyFill="1" applyBorder="1" applyAlignment="1" applyProtection="1">
      <alignment horizontal="left" vertical="center" wrapText="1"/>
    </xf>
    <xf numFmtId="49" fontId="1" fillId="0" borderId="11" xfId="0" applyNumberFormat="1" applyFont="1" applyBorder="1" applyAlignment="1" applyProtection="1">
      <alignment horizontal="center" vertical="center"/>
    </xf>
    <xf numFmtId="49" fontId="1" fillId="0" borderId="12" xfId="0" applyNumberFormat="1" applyFont="1" applyBorder="1" applyAlignment="1" applyProtection="1">
      <alignment horizontal="center" vertical="center"/>
    </xf>
    <xf numFmtId="49" fontId="1" fillId="0" borderId="13" xfId="0" applyNumberFormat="1" applyFont="1" applyBorder="1" applyAlignment="1" applyProtection="1">
      <alignment horizontal="center" vertical="center"/>
    </xf>
    <xf numFmtId="49" fontId="7" fillId="0" borderId="11" xfId="0" applyNumberFormat="1" applyFont="1" applyBorder="1" applyAlignment="1" applyProtection="1">
      <alignment horizontal="left" vertical="center"/>
    </xf>
    <xf numFmtId="49" fontId="7" fillId="0" borderId="12" xfId="0" applyNumberFormat="1" applyFont="1" applyBorder="1" applyAlignment="1" applyProtection="1">
      <alignment horizontal="left" vertical="center"/>
    </xf>
    <xf numFmtId="49" fontId="7" fillId="0" borderId="13" xfId="0" applyNumberFormat="1" applyFont="1" applyBorder="1" applyAlignment="1" applyProtection="1">
      <alignment horizontal="left" vertical="center"/>
    </xf>
    <xf numFmtId="0" fontId="7" fillId="0" borderId="0" xfId="0" applyFont="1" applyBorder="1" applyAlignment="1" applyProtection="1">
      <alignment horizontal="center" vertical="center" wrapText="1"/>
    </xf>
    <xf numFmtId="0" fontId="9" fillId="0" borderId="0" xfId="0" applyFont="1" applyBorder="1" applyAlignment="1" applyProtection="1">
      <alignment horizontal="center" vertical="center"/>
    </xf>
    <xf numFmtId="49" fontId="0" fillId="0" borderId="2" xfId="0" applyNumberFormat="1" applyFont="1" applyBorder="1" applyAlignment="1" applyProtection="1">
      <alignment horizontal="left" vertical="center"/>
    </xf>
    <xf numFmtId="0" fontId="13" fillId="0" borderId="6" xfId="0" applyFont="1" applyBorder="1" applyAlignment="1" applyProtection="1">
      <alignment horizontal="center" vertical="center"/>
    </xf>
    <xf numFmtId="0" fontId="17" fillId="0" borderId="0" xfId="0" applyFont="1" applyBorder="1" applyAlignment="1" applyProtection="1">
      <alignment horizontal="left" vertical="center" wrapText="1"/>
    </xf>
    <xf numFmtId="49" fontId="0" fillId="0" borderId="0" xfId="0" applyNumberFormat="1" applyFont="1" applyBorder="1" applyAlignment="1" applyProtection="1">
      <alignment horizontal="left" vertical="center"/>
    </xf>
    <xf numFmtId="49" fontId="0" fillId="2" borderId="16" xfId="0" applyNumberFormat="1" applyFont="1" applyFill="1" applyBorder="1" applyAlignment="1" applyProtection="1">
      <alignment horizontal="left" vertical="center" wrapText="1"/>
      <protection locked="0"/>
    </xf>
    <xf numFmtId="49" fontId="0" fillId="2" borderId="6" xfId="0" applyNumberFormat="1" applyFont="1" applyFill="1" applyBorder="1" applyAlignment="1" applyProtection="1">
      <alignment horizontal="left" vertical="center" wrapText="1"/>
      <protection locked="0"/>
    </xf>
    <xf numFmtId="49" fontId="0" fillId="2" borderId="18" xfId="0" applyNumberFormat="1" applyFont="1" applyFill="1" applyBorder="1" applyAlignment="1" applyProtection="1">
      <alignment horizontal="left" vertical="center" wrapText="1"/>
      <protection locked="0"/>
    </xf>
    <xf numFmtId="49" fontId="0" fillId="2" borderId="11" xfId="0" applyNumberFormat="1" applyFont="1" applyFill="1" applyBorder="1" applyAlignment="1" applyProtection="1">
      <alignment horizontal="left" vertical="center" wrapText="1"/>
      <protection locked="0"/>
    </xf>
    <xf numFmtId="49" fontId="0" fillId="2" borderId="12" xfId="0" applyNumberFormat="1" applyFont="1" applyFill="1" applyBorder="1" applyAlignment="1" applyProtection="1">
      <alignment horizontal="left" vertical="center" wrapText="1"/>
      <protection locked="0"/>
    </xf>
    <xf numFmtId="49" fontId="0" fillId="2" borderId="13" xfId="0" applyNumberFormat="1" applyFont="1" applyFill="1" applyBorder="1" applyAlignment="1" applyProtection="1">
      <alignment horizontal="left" vertical="center" wrapText="1"/>
      <protection locked="0"/>
    </xf>
    <xf numFmtId="49" fontId="15" fillId="0" borderId="11" xfId="0" applyNumberFormat="1" applyFont="1" applyBorder="1" applyAlignment="1" applyProtection="1">
      <alignment horizontal="left" vertical="center"/>
    </xf>
    <xf numFmtId="49" fontId="15" fillId="0" borderId="12" xfId="0" applyNumberFormat="1" applyFont="1" applyBorder="1" applyAlignment="1" applyProtection="1">
      <alignment horizontal="left" vertical="center"/>
    </xf>
    <xf numFmtId="49" fontId="15" fillId="0" borderId="13" xfId="0" applyNumberFormat="1" applyFont="1" applyBorder="1" applyAlignment="1" applyProtection="1">
      <alignment horizontal="left" vertical="center"/>
    </xf>
    <xf numFmtId="0" fontId="13" fillId="0" borderId="0" xfId="0" applyFont="1" applyBorder="1" applyAlignment="1" applyProtection="1">
      <alignment horizontal="center" vertical="center"/>
    </xf>
    <xf numFmtId="49" fontId="12" fillId="0" borderId="0" xfId="0" applyNumberFormat="1" applyFont="1" applyBorder="1" applyAlignment="1" applyProtection="1">
      <alignment horizontal="left" vertical="top" wrapText="1"/>
    </xf>
    <xf numFmtId="49" fontId="0" fillId="0" borderId="11" xfId="0" applyNumberFormat="1" applyFont="1" applyBorder="1" applyAlignment="1" applyProtection="1">
      <alignment horizontal="left" vertical="center" wrapText="1"/>
    </xf>
    <xf numFmtId="49" fontId="0" fillId="0" borderId="13" xfId="0" applyNumberFormat="1" applyFont="1" applyBorder="1" applyAlignment="1" applyProtection="1">
      <alignment horizontal="left" vertical="center" wrapText="1"/>
    </xf>
    <xf numFmtId="49" fontId="0" fillId="0" borderId="12" xfId="0" applyNumberFormat="1" applyFont="1" applyBorder="1" applyAlignment="1" applyProtection="1">
      <alignment horizontal="left" vertical="center" wrapText="1"/>
    </xf>
    <xf numFmtId="49" fontId="15" fillId="0" borderId="11" xfId="0" applyNumberFormat="1" applyFont="1" applyBorder="1" applyAlignment="1" applyProtection="1">
      <alignment horizontal="left" vertical="center" wrapText="1"/>
    </xf>
    <xf numFmtId="49" fontId="15" fillId="0" borderId="12" xfId="0" applyNumberFormat="1" applyFont="1" applyBorder="1" applyAlignment="1" applyProtection="1">
      <alignment horizontal="left" vertical="center" wrapText="1"/>
    </xf>
    <xf numFmtId="49" fontId="15" fillId="0" borderId="13" xfId="0" applyNumberFormat="1" applyFont="1" applyBorder="1" applyAlignment="1" applyProtection="1">
      <alignment horizontal="left" vertical="center" wrapText="1"/>
    </xf>
    <xf numFmtId="0" fontId="17" fillId="0" borderId="11" xfId="0" applyFont="1" applyBorder="1" applyAlignment="1" applyProtection="1">
      <alignment horizontal="center" vertical="center" wrapText="1"/>
    </xf>
    <xf numFmtId="0" fontId="17" fillId="0" borderId="13" xfId="0" applyFont="1" applyBorder="1" applyAlignment="1" applyProtection="1">
      <alignment horizontal="center" vertical="center" wrapText="1"/>
    </xf>
    <xf numFmtId="0" fontId="13" fillId="0" borderId="0" xfId="0" applyFont="1" applyBorder="1" applyAlignment="1" applyProtection="1">
      <alignment horizontal="left" vertical="center" wrapText="1"/>
    </xf>
    <xf numFmtId="0" fontId="13" fillId="0" borderId="0" xfId="0" applyFont="1" applyBorder="1" applyAlignment="1" applyProtection="1">
      <alignment horizontal="left" vertical="center"/>
    </xf>
    <xf numFmtId="0" fontId="11" fillId="0" borderId="0" xfId="0" applyFont="1" applyBorder="1" applyAlignment="1" applyProtection="1">
      <alignment horizontal="left" vertical="center"/>
    </xf>
    <xf numFmtId="0" fontId="17" fillId="0" borderId="11" xfId="0" applyFont="1" applyBorder="1" applyAlignment="1" applyProtection="1">
      <alignment horizontal="left" vertical="center" wrapText="1"/>
    </xf>
    <xf numFmtId="0" fontId="17" fillId="0" borderId="12" xfId="0" applyFont="1" applyBorder="1" applyAlignment="1" applyProtection="1">
      <alignment horizontal="left" vertical="center" wrapText="1"/>
    </xf>
    <xf numFmtId="49" fontId="5" fillId="0" borderId="0" xfId="0" applyNumberFormat="1" applyFont="1" applyBorder="1" applyAlignment="1" applyProtection="1">
      <alignment horizontal="left" vertical="center" wrapText="1"/>
    </xf>
    <xf numFmtId="49" fontId="7" fillId="0" borderId="0" xfId="0" applyNumberFormat="1" applyFont="1" applyBorder="1" applyAlignment="1" applyProtection="1">
      <alignment horizontal="left" vertical="center"/>
    </xf>
    <xf numFmtId="49" fontId="5" fillId="0" borderId="0" xfId="0" applyNumberFormat="1" applyFont="1" applyBorder="1" applyAlignment="1" applyProtection="1">
      <alignment horizontal="left" vertical="center"/>
    </xf>
    <xf numFmtId="49" fontId="6" fillId="0" borderId="0" xfId="0" applyNumberFormat="1" applyFont="1" applyBorder="1" applyAlignment="1" applyProtection="1">
      <alignment horizontal="center" vertical="center"/>
    </xf>
  </cellXfs>
  <cellStyles count="2">
    <cellStyle name="Prozent" xfId="1" builtinId="5"/>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4</xdr:col>
      <xdr:colOff>466725</xdr:colOff>
      <xdr:row>0</xdr:row>
      <xdr:rowOff>133350</xdr:rowOff>
    </xdr:from>
    <xdr:to>
      <xdr:col>4</xdr:col>
      <xdr:colOff>1941512</xdr:colOff>
      <xdr:row>2</xdr:row>
      <xdr:rowOff>102890</xdr:rowOff>
    </xdr:to>
    <xdr:pic>
      <xdr:nvPicPr>
        <xdr:cNvPr id="2" name="Grafik 7" descr="TAB-Logo_2012_4c.jpg"/>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391275" y="133350"/>
          <a:ext cx="1474787" cy="88134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98"/>
  <sheetViews>
    <sheetView tabSelected="1" zoomScaleNormal="100" zoomScalePageLayoutView="145" workbookViewId="0">
      <selection activeCell="C54" sqref="C54"/>
    </sheetView>
  </sheetViews>
  <sheetFormatPr baseColWidth="10" defaultRowHeight="12.75" x14ac:dyDescent="0.2"/>
  <cols>
    <col min="1" max="1" width="23.42578125" customWidth="1"/>
    <col min="2" max="2" width="12" customWidth="1"/>
    <col min="3" max="3" width="31.140625" customWidth="1"/>
    <col min="4" max="4" width="22.28515625" customWidth="1"/>
    <col min="5" max="5" width="30.5703125" customWidth="1"/>
  </cols>
  <sheetData>
    <row r="1" spans="1:13" ht="63.95" customHeight="1" x14ac:dyDescent="0.2">
      <c r="A1" s="156" t="s">
        <v>78</v>
      </c>
      <c r="B1" s="157"/>
      <c r="C1" s="157"/>
      <c r="D1" s="157"/>
      <c r="E1" s="16"/>
    </row>
    <row r="2" spans="1:13" ht="8.4499999999999993" customHeight="1" x14ac:dyDescent="0.2">
      <c r="A2" s="16"/>
      <c r="B2" s="16"/>
      <c r="C2" s="16"/>
      <c r="D2" s="16"/>
      <c r="E2" s="16"/>
    </row>
    <row r="3" spans="1:13" ht="23.45" customHeight="1" x14ac:dyDescent="0.2">
      <c r="A3" s="163" t="s">
        <v>7</v>
      </c>
      <c r="B3" s="163"/>
      <c r="C3" s="163"/>
      <c r="D3" s="16"/>
      <c r="E3" s="16"/>
      <c r="F3" s="16"/>
      <c r="G3" s="16"/>
      <c r="H3" s="16"/>
      <c r="I3" s="16"/>
      <c r="J3" s="16"/>
      <c r="K3" s="16"/>
      <c r="L3" s="16"/>
      <c r="M3" s="16"/>
    </row>
    <row r="4" spans="1:13" ht="8.4499999999999993" customHeight="1" x14ac:dyDescent="0.2">
      <c r="A4" s="16"/>
      <c r="B4" s="16"/>
      <c r="C4" s="16"/>
      <c r="D4" s="16"/>
      <c r="E4" s="16"/>
    </row>
    <row r="5" spans="1:13" ht="35.450000000000003" customHeight="1" x14ac:dyDescent="0.2">
      <c r="A5" s="158" t="s">
        <v>79</v>
      </c>
      <c r="B5" s="159"/>
      <c r="C5" s="159"/>
      <c r="D5" s="159"/>
      <c r="E5" s="16"/>
    </row>
    <row r="6" spans="1:13" ht="8.4499999999999993" customHeight="1" x14ac:dyDescent="0.2">
      <c r="A6" s="16"/>
      <c r="B6" s="16"/>
      <c r="C6" s="16"/>
      <c r="D6" s="16"/>
      <c r="E6" s="16"/>
    </row>
    <row r="7" spans="1:13" ht="118.5" customHeight="1" x14ac:dyDescent="0.2">
      <c r="A7" s="160" t="s">
        <v>127</v>
      </c>
      <c r="B7" s="160"/>
      <c r="C7" s="160"/>
      <c r="D7" s="160"/>
      <c r="E7" s="125" t="s">
        <v>116</v>
      </c>
    </row>
    <row r="8" spans="1:13" ht="8.4499999999999993" customHeight="1" x14ac:dyDescent="0.2">
      <c r="A8" s="16"/>
      <c r="B8" s="16"/>
      <c r="C8" s="16"/>
      <c r="D8" s="16"/>
      <c r="E8" s="16"/>
    </row>
    <row r="9" spans="1:13" ht="30" customHeight="1" x14ac:dyDescent="0.2">
      <c r="A9" s="148" t="s">
        <v>77</v>
      </c>
      <c r="B9" s="161"/>
      <c r="C9" s="161"/>
      <c r="D9" s="161"/>
      <c r="E9" s="56"/>
    </row>
    <row r="10" spans="1:13" ht="6" customHeight="1" x14ac:dyDescent="0.2">
      <c r="A10" s="153"/>
      <c r="B10" s="154"/>
      <c r="C10" s="154"/>
      <c r="D10" s="155"/>
      <c r="E10" s="16"/>
    </row>
    <row r="11" spans="1:13" ht="30" customHeight="1" x14ac:dyDescent="0.2">
      <c r="A11" s="148" t="s">
        <v>75</v>
      </c>
      <c r="B11" s="161"/>
      <c r="C11" s="161"/>
      <c r="D11" s="161"/>
      <c r="E11" s="100"/>
    </row>
    <row r="12" spans="1:13" ht="20.45" customHeight="1" x14ac:dyDescent="0.2">
      <c r="A12" s="16"/>
      <c r="B12" s="16"/>
      <c r="C12" s="16"/>
      <c r="D12" s="16"/>
      <c r="E12" s="16"/>
    </row>
    <row r="13" spans="1:13" ht="18" customHeight="1" x14ac:dyDescent="0.2">
      <c r="A13" s="162" t="s">
        <v>44</v>
      </c>
      <c r="B13" s="162"/>
      <c r="C13" s="162"/>
      <c r="D13" s="162"/>
      <c r="E13" s="16"/>
    </row>
    <row r="14" spans="1:13" ht="6" customHeight="1" x14ac:dyDescent="0.2">
      <c r="A14" s="153"/>
      <c r="B14" s="154"/>
      <c r="C14" s="154"/>
      <c r="D14" s="155"/>
      <c r="E14" s="16"/>
    </row>
    <row r="15" spans="1:13" ht="30" customHeight="1" x14ac:dyDescent="0.2">
      <c r="A15" s="164" t="s">
        <v>45</v>
      </c>
      <c r="B15" s="164"/>
      <c r="C15" s="161"/>
      <c r="D15" s="161"/>
      <c r="E15" s="56"/>
    </row>
    <row r="16" spans="1:13" ht="6" customHeight="1" x14ac:dyDescent="0.2">
      <c r="A16" s="153"/>
      <c r="B16" s="154"/>
      <c r="C16" s="154"/>
      <c r="D16" s="155"/>
      <c r="E16" s="16"/>
    </row>
    <row r="17" spans="1:6" s="26" customFormat="1" ht="18" customHeight="1" x14ac:dyDescent="0.2">
      <c r="A17" s="164" t="s">
        <v>46</v>
      </c>
      <c r="B17" s="164"/>
      <c r="C17" s="24"/>
      <c r="D17" s="25"/>
      <c r="E17" s="56"/>
    </row>
    <row r="18" spans="1:6" ht="6" customHeight="1" x14ac:dyDescent="0.2">
      <c r="A18" s="153"/>
      <c r="B18" s="154"/>
      <c r="C18" s="154"/>
      <c r="D18" s="155"/>
      <c r="E18" s="16"/>
    </row>
    <row r="19" spans="1:6" s="26" customFormat="1" ht="18" customHeight="1" x14ac:dyDescent="0.2">
      <c r="A19" s="164" t="s">
        <v>47</v>
      </c>
      <c r="B19" s="164"/>
      <c r="C19" s="24"/>
      <c r="D19" s="25"/>
      <c r="E19" s="56"/>
    </row>
    <row r="20" spans="1:6" ht="6" customHeight="1" x14ac:dyDescent="0.2">
      <c r="A20" s="153"/>
      <c r="B20" s="154"/>
      <c r="C20" s="154"/>
      <c r="D20" s="155"/>
      <c r="E20" s="16"/>
    </row>
    <row r="21" spans="1:6" s="26" customFormat="1" ht="18" customHeight="1" x14ac:dyDescent="0.2">
      <c r="A21" s="165" t="s">
        <v>48</v>
      </c>
      <c r="B21" s="165"/>
      <c r="C21" s="166" t="s">
        <v>67</v>
      </c>
      <c r="D21" s="167"/>
      <c r="E21" s="56"/>
    </row>
    <row r="22" spans="1:6" ht="6" customHeight="1" x14ac:dyDescent="0.2">
      <c r="A22" s="153"/>
      <c r="B22" s="154"/>
      <c r="C22" s="154"/>
      <c r="D22" s="155"/>
      <c r="E22" s="16"/>
    </row>
    <row r="23" spans="1:6" s="26" customFormat="1" ht="18" customHeight="1" x14ac:dyDescent="0.2">
      <c r="A23" s="164" t="s">
        <v>50</v>
      </c>
      <c r="B23" s="164"/>
      <c r="C23" s="24"/>
      <c r="D23" s="25"/>
      <c r="E23" s="56"/>
    </row>
    <row r="24" spans="1:6" ht="6" customHeight="1" x14ac:dyDescent="0.2">
      <c r="A24" s="153"/>
      <c r="B24" s="154"/>
      <c r="C24" s="154"/>
      <c r="D24" s="155"/>
      <c r="E24" s="16"/>
    </row>
    <row r="25" spans="1:6" ht="18.95" customHeight="1" x14ac:dyDescent="0.2">
      <c r="A25" s="148" t="s">
        <v>51</v>
      </c>
      <c r="B25" s="27" t="s">
        <v>52</v>
      </c>
      <c r="C25" s="148" t="s">
        <v>53</v>
      </c>
      <c r="D25" s="27" t="s">
        <v>54</v>
      </c>
      <c r="E25" s="56"/>
    </row>
    <row r="26" spans="1:6" ht="6" customHeight="1" x14ac:dyDescent="0.2">
      <c r="A26" s="153"/>
      <c r="B26" s="154"/>
      <c r="C26" s="154"/>
      <c r="D26" s="155"/>
      <c r="E26" s="16"/>
    </row>
    <row r="27" spans="1:6" ht="30" customHeight="1" x14ac:dyDescent="0.2">
      <c r="A27" s="28" t="s">
        <v>55</v>
      </c>
      <c r="B27" s="161"/>
      <c r="C27" s="161"/>
      <c r="D27" s="161"/>
      <c r="E27" s="56"/>
    </row>
    <row r="28" spans="1:6" ht="20.45" customHeight="1" x14ac:dyDescent="0.2">
      <c r="A28" s="16"/>
      <c r="B28" s="16"/>
      <c r="C28" s="16"/>
      <c r="D28" s="16"/>
      <c r="E28" s="16"/>
    </row>
    <row r="29" spans="1:6" x14ac:dyDescent="0.2">
      <c r="A29" s="162" t="s">
        <v>56</v>
      </c>
      <c r="B29" s="162"/>
      <c r="C29" s="162"/>
      <c r="D29" s="162"/>
      <c r="E29" s="16"/>
    </row>
    <row r="30" spans="1:6" ht="6" customHeight="1" x14ac:dyDescent="0.2">
      <c r="A30" s="169"/>
      <c r="B30" s="169"/>
      <c r="C30" s="169"/>
      <c r="D30" s="169"/>
      <c r="E30" s="16"/>
    </row>
    <row r="31" spans="1:6" s="26" customFormat="1" ht="18" customHeight="1" x14ac:dyDescent="0.2">
      <c r="A31" s="170" t="s">
        <v>80</v>
      </c>
      <c r="B31" s="170"/>
      <c r="C31" s="29"/>
      <c r="D31" s="25" t="s">
        <v>57</v>
      </c>
      <c r="E31" s="56"/>
      <c r="F31" s="30"/>
    </row>
    <row r="32" spans="1:6" ht="6" customHeight="1" x14ac:dyDescent="0.2">
      <c r="A32" s="169"/>
      <c r="B32" s="169"/>
      <c r="C32" s="169"/>
      <c r="D32" s="169"/>
      <c r="E32" s="16"/>
    </row>
    <row r="33" spans="1:6" ht="16.899999999999999" customHeight="1" x14ac:dyDescent="0.2">
      <c r="A33" s="171" t="s">
        <v>58</v>
      </c>
      <c r="B33" s="172"/>
      <c r="C33" s="172"/>
      <c r="D33" s="173"/>
      <c r="E33" s="20"/>
      <c r="F33" s="4"/>
    </row>
    <row r="34" spans="1:6" ht="18" customHeight="1" x14ac:dyDescent="0.2">
      <c r="A34" s="174" t="s">
        <v>59</v>
      </c>
      <c r="B34" s="174"/>
      <c r="C34" s="174"/>
      <c r="D34" s="149" t="s">
        <v>57</v>
      </c>
      <c r="E34" s="20"/>
      <c r="F34" s="4"/>
    </row>
    <row r="35" spans="1:6" s="26" customFormat="1" ht="18" customHeight="1" x14ac:dyDescent="0.2">
      <c r="A35" s="168"/>
      <c r="B35" s="168"/>
      <c r="C35" s="168"/>
      <c r="D35" s="31"/>
      <c r="E35" s="56"/>
      <c r="F35" s="30"/>
    </row>
    <row r="36" spans="1:6" s="26" customFormat="1" ht="18" customHeight="1" x14ac:dyDescent="0.2">
      <c r="A36" s="168"/>
      <c r="B36" s="168"/>
      <c r="C36" s="168"/>
      <c r="D36" s="31"/>
      <c r="E36" s="56"/>
      <c r="F36" s="30"/>
    </row>
    <row r="37" spans="1:6" s="26" customFormat="1" ht="18" customHeight="1" x14ac:dyDescent="0.2">
      <c r="A37" s="168"/>
      <c r="B37" s="168"/>
      <c r="C37" s="168"/>
      <c r="D37" s="31"/>
      <c r="E37" s="56"/>
      <c r="F37" s="30"/>
    </row>
    <row r="38" spans="1:6" s="26" customFormat="1" ht="18" customHeight="1" x14ac:dyDescent="0.2">
      <c r="A38" s="168"/>
      <c r="B38" s="168"/>
      <c r="C38" s="168"/>
      <c r="D38" s="31"/>
      <c r="E38" s="56"/>
      <c r="F38" s="30"/>
    </row>
    <row r="39" spans="1:6" ht="6" customHeight="1" x14ac:dyDescent="0.2">
      <c r="A39" s="169"/>
      <c r="B39" s="169"/>
      <c r="C39" s="169"/>
      <c r="D39" s="169"/>
      <c r="E39" s="16"/>
    </row>
    <row r="40" spans="1:6" s="26" customFormat="1" ht="30" customHeight="1" x14ac:dyDescent="0.2">
      <c r="A40" s="175" t="s">
        <v>60</v>
      </c>
      <c r="B40" s="175"/>
      <c r="C40" s="176"/>
      <c r="D40" s="176"/>
      <c r="E40" s="56"/>
      <c r="F40" s="30"/>
    </row>
    <row r="41" spans="1:6" ht="6" customHeight="1" x14ac:dyDescent="0.2">
      <c r="A41" s="169"/>
      <c r="B41" s="169"/>
      <c r="C41" s="169"/>
      <c r="D41" s="169"/>
      <c r="E41" s="16"/>
    </row>
    <row r="42" spans="1:6" ht="25.35" customHeight="1" x14ac:dyDescent="0.2">
      <c r="A42" s="177" t="s">
        <v>61</v>
      </c>
      <c r="B42" s="177"/>
      <c r="C42" s="32"/>
      <c r="D42" s="25" t="s">
        <v>57</v>
      </c>
      <c r="E42" s="56"/>
      <c r="F42" s="4"/>
    </row>
    <row r="43" spans="1:6" x14ac:dyDescent="0.2">
      <c r="A43" s="33"/>
      <c r="B43" s="33"/>
      <c r="C43" s="20"/>
      <c r="D43" s="20"/>
      <c r="E43" s="20"/>
      <c r="F43" s="4"/>
    </row>
    <row r="44" spans="1:6" x14ac:dyDescent="0.2">
      <c r="A44" s="33"/>
      <c r="B44" s="33"/>
      <c r="C44" s="20"/>
      <c r="D44" s="20"/>
      <c r="E44" s="20"/>
      <c r="F44" s="4"/>
    </row>
    <row r="45" spans="1:6" x14ac:dyDescent="0.2">
      <c r="A45" s="33"/>
      <c r="B45" s="33"/>
      <c r="C45" s="20"/>
      <c r="D45" s="20"/>
      <c r="E45" s="20"/>
      <c r="F45" s="4"/>
    </row>
    <row r="46" spans="1:6" x14ac:dyDescent="0.2">
      <c r="A46" s="33"/>
      <c r="B46" s="33"/>
      <c r="C46" s="20"/>
      <c r="D46" s="20"/>
      <c r="E46" s="20"/>
      <c r="F46" s="4"/>
    </row>
    <row r="47" spans="1:6" x14ac:dyDescent="0.2">
      <c r="A47" s="33"/>
      <c r="B47" s="33"/>
      <c r="C47" s="20"/>
      <c r="D47" s="20"/>
      <c r="E47" s="20"/>
      <c r="F47" s="4"/>
    </row>
    <row r="48" spans="1:6" x14ac:dyDescent="0.2">
      <c r="A48" s="33"/>
      <c r="B48" s="33"/>
      <c r="C48" s="20"/>
      <c r="D48" s="20"/>
      <c r="E48" s="20"/>
      <c r="F48" s="4"/>
    </row>
    <row r="49" spans="1:6" x14ac:dyDescent="0.2">
      <c r="A49" s="33"/>
      <c r="B49" s="33"/>
      <c r="C49" s="20"/>
      <c r="D49" s="20"/>
      <c r="E49" s="20"/>
      <c r="F49" s="4"/>
    </row>
    <row r="50" spans="1:6" x14ac:dyDescent="0.2">
      <c r="A50" s="33"/>
      <c r="B50" s="33"/>
      <c r="C50" s="20"/>
      <c r="D50" s="20"/>
      <c r="E50" s="20"/>
      <c r="F50" s="4"/>
    </row>
    <row r="51" spans="1:6" x14ac:dyDescent="0.2">
      <c r="A51" s="33"/>
      <c r="B51" s="33"/>
      <c r="C51" s="20"/>
      <c r="D51" s="20"/>
      <c r="E51" s="20"/>
      <c r="F51" s="4"/>
    </row>
    <row r="52" spans="1:6" x14ac:dyDescent="0.2">
      <c r="A52" s="33"/>
      <c r="B52" s="33"/>
      <c r="C52" s="20"/>
      <c r="D52" s="20"/>
      <c r="E52" s="20"/>
      <c r="F52" s="4"/>
    </row>
    <row r="53" spans="1:6" x14ac:dyDescent="0.2">
      <c r="A53" s="33"/>
      <c r="B53" s="33"/>
      <c r="C53" s="20"/>
      <c r="D53" s="20"/>
      <c r="E53" s="20"/>
      <c r="F53" s="4"/>
    </row>
    <row r="54" spans="1:6" x14ac:dyDescent="0.2">
      <c r="A54" s="33"/>
      <c r="B54" s="33"/>
      <c r="C54" s="20"/>
      <c r="D54" s="20"/>
      <c r="E54" s="20"/>
      <c r="F54" s="4"/>
    </row>
    <row r="55" spans="1:6" x14ac:dyDescent="0.2">
      <c r="A55" s="33"/>
      <c r="B55" s="33"/>
      <c r="C55" s="20"/>
      <c r="D55" s="20"/>
      <c r="E55" s="20"/>
      <c r="F55" s="4"/>
    </row>
    <row r="56" spans="1:6" x14ac:dyDescent="0.2">
      <c r="A56" s="33"/>
      <c r="B56" s="33"/>
      <c r="C56" s="20"/>
      <c r="D56" s="20"/>
      <c r="E56" s="20"/>
      <c r="F56" s="4"/>
    </row>
    <row r="57" spans="1:6" x14ac:dyDescent="0.2">
      <c r="A57" s="33"/>
      <c r="B57" s="33"/>
      <c r="C57" s="20"/>
      <c r="D57" s="20"/>
      <c r="E57" s="20"/>
      <c r="F57" s="4"/>
    </row>
    <row r="58" spans="1:6" x14ac:dyDescent="0.2">
      <c r="A58" s="33"/>
      <c r="B58" s="33"/>
      <c r="C58" s="20"/>
      <c r="D58" s="20"/>
      <c r="E58" s="20"/>
      <c r="F58" s="4"/>
    </row>
    <row r="59" spans="1:6" x14ac:dyDescent="0.2">
      <c r="A59" s="33"/>
      <c r="B59" s="33"/>
      <c r="C59" s="20"/>
      <c r="D59" s="20"/>
      <c r="E59" s="20"/>
      <c r="F59" s="4"/>
    </row>
    <row r="60" spans="1:6" x14ac:dyDescent="0.2">
      <c r="A60" s="33"/>
      <c r="B60" s="33"/>
      <c r="C60" s="20"/>
      <c r="D60" s="20"/>
      <c r="E60" s="20"/>
      <c r="F60" s="4"/>
    </row>
    <row r="61" spans="1:6" x14ac:dyDescent="0.2">
      <c r="A61" s="33"/>
      <c r="B61" s="33"/>
      <c r="C61" s="20"/>
      <c r="D61" s="20"/>
      <c r="E61" s="20"/>
      <c r="F61" s="4"/>
    </row>
    <row r="62" spans="1:6" x14ac:dyDescent="0.2">
      <c r="A62" s="33"/>
      <c r="B62" s="33"/>
      <c r="C62" s="20"/>
      <c r="D62" s="20"/>
      <c r="E62" s="20"/>
      <c r="F62" s="4"/>
    </row>
    <row r="63" spans="1:6" x14ac:dyDescent="0.2">
      <c r="A63" s="33"/>
      <c r="B63" s="33"/>
      <c r="C63" s="20"/>
      <c r="D63" s="20"/>
      <c r="E63" s="20"/>
      <c r="F63" s="4"/>
    </row>
    <row r="64" spans="1:6" x14ac:dyDescent="0.2">
      <c r="A64" s="33"/>
      <c r="B64" s="33"/>
      <c r="C64" s="20"/>
      <c r="D64" s="20"/>
      <c r="E64" s="20"/>
      <c r="F64" s="4"/>
    </row>
    <row r="65" spans="1:6" x14ac:dyDescent="0.2">
      <c r="A65" s="33"/>
      <c r="B65" s="33"/>
      <c r="C65" s="20"/>
      <c r="D65" s="20"/>
      <c r="E65" s="20"/>
      <c r="F65" s="4"/>
    </row>
    <row r="66" spans="1:6" x14ac:dyDescent="0.2">
      <c r="A66" s="33"/>
      <c r="B66" s="33"/>
      <c r="C66" s="20"/>
      <c r="D66" s="20"/>
      <c r="E66" s="20"/>
      <c r="F66" s="4"/>
    </row>
    <row r="67" spans="1:6" x14ac:dyDescent="0.2">
      <c r="A67" s="33"/>
      <c r="B67" s="33"/>
      <c r="C67" s="20"/>
      <c r="D67" s="20"/>
      <c r="E67" s="20"/>
      <c r="F67" s="4"/>
    </row>
    <row r="68" spans="1:6" x14ac:dyDescent="0.2">
      <c r="A68" s="33"/>
      <c r="B68" s="33"/>
      <c r="C68" s="20"/>
      <c r="D68" s="20"/>
      <c r="E68" s="20"/>
      <c r="F68" s="4"/>
    </row>
    <row r="69" spans="1:6" x14ac:dyDescent="0.2">
      <c r="A69" s="33"/>
      <c r="B69" s="33"/>
      <c r="C69" s="20"/>
      <c r="D69" s="20"/>
      <c r="E69" s="20"/>
      <c r="F69" s="4"/>
    </row>
    <row r="70" spans="1:6" x14ac:dyDescent="0.2">
      <c r="A70" s="33"/>
      <c r="B70" s="33"/>
      <c r="C70" s="20"/>
      <c r="D70" s="20"/>
      <c r="E70" s="20"/>
      <c r="F70" s="4"/>
    </row>
    <row r="71" spans="1:6" x14ac:dyDescent="0.2">
      <c r="A71" s="33"/>
      <c r="B71" s="33"/>
      <c r="C71" s="20"/>
      <c r="D71" s="20"/>
      <c r="E71" s="20"/>
      <c r="F71" s="4"/>
    </row>
    <row r="72" spans="1:6" x14ac:dyDescent="0.2">
      <c r="A72" s="33"/>
      <c r="B72" s="33"/>
      <c r="C72" s="20"/>
      <c r="D72" s="20"/>
      <c r="E72" s="20"/>
      <c r="F72" s="4"/>
    </row>
    <row r="73" spans="1:6" x14ac:dyDescent="0.2">
      <c r="A73" s="33"/>
      <c r="B73" s="33"/>
      <c r="C73" s="20"/>
      <c r="D73" s="20"/>
      <c r="E73" s="20"/>
      <c r="F73" s="4"/>
    </row>
    <row r="74" spans="1:6" x14ac:dyDescent="0.2">
      <c r="A74" s="20"/>
      <c r="B74" s="20"/>
      <c r="C74" s="20"/>
      <c r="D74" s="20"/>
      <c r="E74" s="20"/>
      <c r="F74" s="4"/>
    </row>
    <row r="75" spans="1:6" x14ac:dyDescent="0.2">
      <c r="A75" s="20"/>
      <c r="B75" s="20"/>
      <c r="C75" s="20"/>
      <c r="D75" s="20"/>
      <c r="E75" s="20"/>
      <c r="F75" s="4"/>
    </row>
    <row r="76" spans="1:6" x14ac:dyDescent="0.2">
      <c r="A76" s="4"/>
      <c r="B76" s="4"/>
      <c r="C76" s="4"/>
      <c r="D76" s="4"/>
      <c r="E76" s="4"/>
      <c r="F76" s="4"/>
    </row>
    <row r="77" spans="1:6" x14ac:dyDescent="0.2">
      <c r="A77" s="4"/>
      <c r="B77" s="4"/>
      <c r="C77" s="4"/>
      <c r="D77" s="4"/>
      <c r="E77" s="4"/>
      <c r="F77" s="4"/>
    </row>
    <row r="83" spans="1:1" x14ac:dyDescent="0.2">
      <c r="A83" s="34" t="s">
        <v>62</v>
      </c>
    </row>
    <row r="84" spans="1:1" ht="13.5" thickBot="1" x14ac:dyDescent="0.25">
      <c r="A84" s="35" t="s">
        <v>63</v>
      </c>
    </row>
    <row r="85" spans="1:1" x14ac:dyDescent="0.2">
      <c r="A85" s="36" t="s">
        <v>52</v>
      </c>
    </row>
    <row r="86" spans="1:1" x14ac:dyDescent="0.2">
      <c r="A86" s="34" t="s">
        <v>64</v>
      </c>
    </row>
    <row r="88" spans="1:1" x14ac:dyDescent="0.2">
      <c r="A88" s="34" t="s">
        <v>62</v>
      </c>
    </row>
    <row r="89" spans="1:1" ht="13.5" thickBot="1" x14ac:dyDescent="0.25">
      <c r="A89" s="35" t="s">
        <v>65</v>
      </c>
    </row>
    <row r="90" spans="1:1" x14ac:dyDescent="0.2">
      <c r="A90" s="36" t="s">
        <v>66</v>
      </c>
    </row>
    <row r="91" spans="1:1" x14ac:dyDescent="0.2">
      <c r="A91" s="34" t="s">
        <v>54</v>
      </c>
    </row>
    <row r="93" spans="1:1" x14ac:dyDescent="0.2">
      <c r="A93" s="34" t="s">
        <v>62</v>
      </c>
    </row>
    <row r="94" spans="1:1" ht="13.5" thickBot="1" x14ac:dyDescent="0.25">
      <c r="A94" s="35"/>
    </row>
    <row r="95" spans="1:1" x14ac:dyDescent="0.2">
      <c r="A95" s="36" t="s">
        <v>49</v>
      </c>
    </row>
    <row r="96" spans="1:1" x14ac:dyDescent="0.2">
      <c r="A96" s="34" t="s">
        <v>67</v>
      </c>
    </row>
    <row r="97" spans="1:1" x14ac:dyDescent="0.2">
      <c r="A97" s="26"/>
    </row>
    <row r="98" spans="1:1" x14ac:dyDescent="0.2">
      <c r="A98" s="26"/>
    </row>
  </sheetData>
  <sheetProtection algorithmName="SHA-512" hashValue="4rBJ+Je+LxdLdz+02KbDNKqwSlgkrlsjGxUjIMWxYpgB3q3rceH7YmLzMsbRqFn9lc0zKRKiV/HIJG2zSAxbcQ==" saltValue="25Qzz20P4WDRTXU5kHlwAw==" spinCount="100000" sheet="1" objects="1" scenarios="1"/>
  <mergeCells count="38">
    <mergeCell ref="A39:D39"/>
    <mergeCell ref="A40:B40"/>
    <mergeCell ref="C40:D40"/>
    <mergeCell ref="A41:D41"/>
    <mergeCell ref="A42:B42"/>
    <mergeCell ref="A38:C38"/>
    <mergeCell ref="A26:D26"/>
    <mergeCell ref="B27:D27"/>
    <mergeCell ref="A29:D29"/>
    <mergeCell ref="A30:D30"/>
    <mergeCell ref="A31:B31"/>
    <mergeCell ref="A32:D32"/>
    <mergeCell ref="A33:D33"/>
    <mergeCell ref="A34:C34"/>
    <mergeCell ref="A35:C35"/>
    <mergeCell ref="A36:C36"/>
    <mergeCell ref="A37:C37"/>
    <mergeCell ref="A24:D24"/>
    <mergeCell ref="A15:B15"/>
    <mergeCell ref="C15:D15"/>
    <mergeCell ref="A16:D16"/>
    <mergeCell ref="A17:B17"/>
    <mergeCell ref="A18:D18"/>
    <mergeCell ref="A19:B19"/>
    <mergeCell ref="A20:D20"/>
    <mergeCell ref="A21:B21"/>
    <mergeCell ref="C21:D21"/>
    <mergeCell ref="A22:D22"/>
    <mergeCell ref="A23:B23"/>
    <mergeCell ref="A14:D14"/>
    <mergeCell ref="A1:D1"/>
    <mergeCell ref="A5:D5"/>
    <mergeCell ref="A7:D7"/>
    <mergeCell ref="B9:D9"/>
    <mergeCell ref="A13:D13"/>
    <mergeCell ref="A3:C3"/>
    <mergeCell ref="A10:D10"/>
    <mergeCell ref="B11:D11"/>
  </mergeCells>
  <dataValidations disablePrompts="1" count="3">
    <dataValidation type="list" allowBlank="1" showInputMessage="1" promptTitle="Einführung D-Ticket" prompt="Bitte auswählen: Ist das Deutschlandticket durch eine Vertragsänderung oder eine allgemeine Vorschrift des AT eingeführt worden?" sqref="C21:D21">
      <formula1>$A$95:$A$96</formula1>
    </dataValidation>
    <dataValidation type="list" allowBlank="1" showInputMessage="1" promptTitle="Verbund" prompt="Bitte auswählen: _x000a_Gehört der AT einem Verbund an ja/nein?" sqref="D25">
      <formula1>$A$90:$A$91</formula1>
    </dataValidation>
    <dataValidation type="list" allowBlank="1" showInputMessage="1" promptTitle="Vertragsart" prompt="Bitte auswählen: Handelt es sich um einen brutto- oder netto-Vertrag zwischen dem AT und dem VU?" sqref="B25">
      <formula1>$A$85:$A$86</formula1>
    </dataValidation>
  </dataValidations>
  <pageMargins left="0.7" right="0.7" top="0.78740157499999996" bottom="0.78740157499999996" header="0.3" footer="0.3"/>
  <pageSetup paperSize="9" scale="74" orientation="portrait" r:id="rId1"/>
  <headerFooter>
    <oddFooter>&amp;L&amp;7TAB-13749/01.25</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97"/>
  <sheetViews>
    <sheetView zoomScaleNormal="100" workbookViewId="0">
      <selection activeCell="A35" sqref="A35:D35"/>
    </sheetView>
  </sheetViews>
  <sheetFormatPr baseColWidth="10" defaultRowHeight="15" x14ac:dyDescent="0.2"/>
  <cols>
    <col min="1" max="1" width="5.28515625" style="1" customWidth="1"/>
    <col min="2" max="2" width="53.85546875" style="2" customWidth="1"/>
    <col min="3" max="3" width="20.5703125" style="2" customWidth="1"/>
    <col min="4" max="4" width="34.5703125" customWidth="1"/>
    <col min="5" max="5" width="42.5703125" style="12" customWidth="1"/>
  </cols>
  <sheetData>
    <row r="1" spans="1:13" ht="39.950000000000003" customHeight="1" x14ac:dyDescent="0.2">
      <c r="A1" s="180" t="s">
        <v>38</v>
      </c>
      <c r="B1" s="180"/>
      <c r="C1" s="180"/>
      <c r="D1" s="180"/>
      <c r="E1" s="16"/>
      <c r="F1" s="16"/>
      <c r="G1" s="16"/>
      <c r="H1" s="16"/>
      <c r="I1" s="16"/>
      <c r="J1" s="16"/>
      <c r="K1" s="16"/>
      <c r="L1" s="16"/>
      <c r="M1" s="16"/>
    </row>
    <row r="2" spans="1:13" ht="23.45" customHeight="1" x14ac:dyDescent="0.2">
      <c r="A2" s="163" t="s">
        <v>7</v>
      </c>
      <c r="B2" s="163"/>
      <c r="C2" s="163"/>
      <c r="D2" s="163"/>
      <c r="E2" s="16"/>
      <c r="F2" s="16"/>
      <c r="G2" s="16"/>
      <c r="H2" s="16"/>
      <c r="I2" s="16"/>
      <c r="J2" s="16"/>
      <c r="K2" s="16"/>
      <c r="L2" s="16"/>
      <c r="M2" s="16"/>
    </row>
    <row r="3" spans="1:13" ht="11.45" customHeight="1" x14ac:dyDescent="0.2">
      <c r="A3" s="147"/>
      <c r="B3" s="147"/>
      <c r="C3" s="147"/>
      <c r="D3" s="16"/>
      <c r="E3" s="16"/>
      <c r="F3" s="16"/>
      <c r="G3" s="16"/>
      <c r="H3" s="16"/>
      <c r="I3" s="16"/>
      <c r="J3" s="16"/>
      <c r="K3" s="16"/>
      <c r="L3" s="16"/>
      <c r="M3" s="16"/>
    </row>
    <row r="4" spans="1:13" ht="67.349999999999994" customHeight="1" x14ac:dyDescent="0.2">
      <c r="A4" s="184" t="s">
        <v>68</v>
      </c>
      <c r="B4" s="184"/>
      <c r="C4" s="184"/>
      <c r="D4" s="184"/>
      <c r="E4" s="16"/>
      <c r="F4" s="16"/>
      <c r="G4" s="16"/>
      <c r="H4" s="16"/>
      <c r="I4" s="16"/>
      <c r="J4" s="16"/>
      <c r="K4" s="16"/>
      <c r="L4" s="16"/>
      <c r="M4" s="16"/>
    </row>
    <row r="5" spans="1:13" ht="9.4" customHeight="1" x14ac:dyDescent="0.2">
      <c r="A5" s="53"/>
      <c r="B5" s="53"/>
      <c r="C5" s="53"/>
      <c r="D5" s="47"/>
      <c r="E5" s="16"/>
      <c r="F5" s="16"/>
      <c r="G5" s="16"/>
      <c r="H5" s="16"/>
      <c r="I5" s="16"/>
      <c r="J5" s="16"/>
      <c r="K5" s="16"/>
      <c r="L5" s="16"/>
      <c r="M5" s="16"/>
    </row>
    <row r="6" spans="1:13" ht="12.75" x14ac:dyDescent="0.2">
      <c r="A6" s="54"/>
      <c r="B6" s="54"/>
      <c r="C6" s="54"/>
      <c r="D6" s="55" t="s">
        <v>26</v>
      </c>
      <c r="E6" s="16"/>
      <c r="F6" s="16"/>
      <c r="G6" s="16"/>
      <c r="H6" s="16"/>
      <c r="I6" s="16"/>
      <c r="J6" s="16"/>
      <c r="K6" s="16"/>
      <c r="L6" s="16"/>
      <c r="M6" s="16"/>
    </row>
    <row r="7" spans="1:13" ht="20.45" customHeight="1" x14ac:dyDescent="0.2">
      <c r="A7" s="57"/>
      <c r="B7" s="58" t="s">
        <v>16</v>
      </c>
      <c r="C7" s="59">
        <f>ROUND(C22/C21,4)</f>
        <v>0.28749999999999998</v>
      </c>
      <c r="D7" s="56" t="s">
        <v>27</v>
      </c>
      <c r="E7" s="16"/>
      <c r="F7" s="16"/>
      <c r="G7" s="16"/>
      <c r="H7" s="16"/>
      <c r="I7" s="16"/>
      <c r="J7" s="16"/>
      <c r="K7" s="16"/>
      <c r="L7" s="16"/>
      <c r="M7" s="16"/>
    </row>
    <row r="8" spans="1:13" ht="20.45" customHeight="1" x14ac:dyDescent="0.2">
      <c r="A8" s="54"/>
      <c r="B8" s="58" t="s">
        <v>17</v>
      </c>
      <c r="C8" s="59">
        <f>1-C7</f>
        <v>0.71250000000000002</v>
      </c>
      <c r="D8" s="56" t="s">
        <v>28</v>
      </c>
      <c r="E8" s="16"/>
      <c r="F8" s="16"/>
      <c r="G8" s="16"/>
      <c r="H8" s="16"/>
      <c r="I8" s="16"/>
      <c r="J8" s="16"/>
      <c r="K8" s="16"/>
      <c r="L8" s="16"/>
      <c r="M8" s="16"/>
    </row>
    <row r="9" spans="1:13" s="3" customFormat="1" ht="20.45" customHeight="1" x14ac:dyDescent="0.2">
      <c r="A9" s="60"/>
      <c r="B9" s="61"/>
      <c r="C9" s="62"/>
      <c r="D9" s="63"/>
      <c r="E9" s="17"/>
      <c r="F9" s="17"/>
      <c r="G9" s="17"/>
      <c r="H9" s="17"/>
      <c r="I9" s="17"/>
      <c r="J9" s="17"/>
      <c r="K9" s="17"/>
      <c r="L9" s="17"/>
      <c r="M9" s="17"/>
    </row>
    <row r="10" spans="1:13" ht="36" customHeight="1" x14ac:dyDescent="0.2">
      <c r="A10" s="101" t="s">
        <v>0</v>
      </c>
      <c r="B10" s="64" t="s">
        <v>85</v>
      </c>
      <c r="C10" s="65">
        <v>100</v>
      </c>
      <c r="D10" s="66"/>
      <c r="E10" s="16"/>
      <c r="F10" s="16"/>
      <c r="G10" s="16"/>
      <c r="H10" s="16"/>
      <c r="I10" s="16"/>
      <c r="J10" s="16"/>
      <c r="K10" s="16"/>
      <c r="L10" s="16"/>
      <c r="M10" s="16"/>
    </row>
    <row r="11" spans="1:13" ht="27.95" customHeight="1" x14ac:dyDescent="0.2">
      <c r="A11" s="183" t="s">
        <v>1</v>
      </c>
      <c r="B11" s="133" t="s">
        <v>81</v>
      </c>
      <c r="C11" s="70">
        <v>110</v>
      </c>
      <c r="D11" s="71"/>
      <c r="E11" s="16"/>
      <c r="F11" s="16"/>
      <c r="G11" s="16"/>
      <c r="H11" s="16"/>
      <c r="I11" s="16"/>
      <c r="J11" s="16"/>
      <c r="K11" s="16"/>
      <c r="L11" s="16"/>
      <c r="M11" s="16"/>
    </row>
    <row r="12" spans="1:13" ht="31.5" customHeight="1" x14ac:dyDescent="0.2">
      <c r="A12" s="183"/>
      <c r="B12" s="134" t="s">
        <v>82</v>
      </c>
      <c r="C12" s="72">
        <v>100</v>
      </c>
      <c r="D12" s="71"/>
      <c r="E12" s="16"/>
      <c r="F12" s="16"/>
      <c r="G12" s="16"/>
      <c r="H12" s="16"/>
      <c r="I12" s="16"/>
      <c r="J12" s="16"/>
      <c r="K12" s="16"/>
      <c r="L12" s="16"/>
      <c r="M12" s="16"/>
    </row>
    <row r="13" spans="1:13" ht="18" customHeight="1" x14ac:dyDescent="0.2">
      <c r="A13" s="183"/>
      <c r="B13" s="73" t="s">
        <v>29</v>
      </c>
      <c r="C13" s="74">
        <f>IF(C11-C12&gt;0,C11-C12,0)</f>
        <v>10</v>
      </c>
      <c r="D13" s="75"/>
      <c r="E13" s="16"/>
      <c r="F13" s="16"/>
      <c r="G13" s="16"/>
      <c r="H13" s="16"/>
      <c r="I13" s="16"/>
      <c r="J13" s="16"/>
      <c r="K13" s="16"/>
      <c r="L13" s="16"/>
      <c r="M13" s="16"/>
    </row>
    <row r="14" spans="1:13" ht="12.75" x14ac:dyDescent="0.2">
      <c r="A14" s="183"/>
      <c r="B14" s="73" t="s">
        <v>30</v>
      </c>
      <c r="C14" s="76">
        <f>IF(C11-C12&lt;0,C11-C12,0)</f>
        <v>0</v>
      </c>
      <c r="D14" s="75"/>
      <c r="E14" s="16"/>
      <c r="F14" s="16"/>
      <c r="G14" s="16"/>
      <c r="H14" s="16"/>
      <c r="I14" s="16"/>
      <c r="J14" s="16"/>
      <c r="K14" s="16"/>
      <c r="L14" s="16"/>
      <c r="M14" s="16"/>
    </row>
    <row r="15" spans="1:13" ht="18" customHeight="1" x14ac:dyDescent="0.2">
      <c r="A15" s="183"/>
      <c r="B15" s="73" t="s">
        <v>31</v>
      </c>
      <c r="C15" s="77">
        <f>IF(C12&lt;&gt;0,ROUND(C13/C12,4),0)</f>
        <v>0.1</v>
      </c>
      <c r="D15" s="75"/>
      <c r="E15" s="16"/>
      <c r="F15" s="16"/>
      <c r="G15" s="16"/>
      <c r="H15" s="16"/>
      <c r="I15" s="16"/>
      <c r="J15" s="16"/>
      <c r="K15" s="16"/>
      <c r="L15" s="16"/>
      <c r="M15" s="16"/>
    </row>
    <row r="16" spans="1:13" ht="18" customHeight="1" x14ac:dyDescent="0.2">
      <c r="A16" s="183"/>
      <c r="B16" s="73" t="s">
        <v>32</v>
      </c>
      <c r="C16" s="77">
        <f>IF(C12&lt;&gt;0,ROUND(C14/C12,4),0)</f>
        <v>0</v>
      </c>
      <c r="D16" s="75"/>
      <c r="E16" s="16"/>
      <c r="F16" s="16"/>
      <c r="G16" s="16"/>
      <c r="H16" s="16"/>
      <c r="I16" s="16"/>
      <c r="J16" s="16"/>
      <c r="K16" s="16"/>
      <c r="L16" s="16"/>
      <c r="M16" s="16"/>
    </row>
    <row r="17" spans="1:13" ht="36" customHeight="1" x14ac:dyDescent="0.2">
      <c r="A17" s="183"/>
      <c r="B17" s="78" t="s">
        <v>33</v>
      </c>
      <c r="C17" s="79">
        <f>ROUND((C15+C16)*0.3,4)</f>
        <v>0.03</v>
      </c>
      <c r="D17" s="80"/>
      <c r="E17" s="16"/>
      <c r="F17" s="16"/>
      <c r="G17" s="16"/>
      <c r="H17" s="16"/>
      <c r="I17" s="16"/>
      <c r="J17" s="16"/>
      <c r="K17" s="16"/>
      <c r="L17" s="16"/>
      <c r="M17" s="16"/>
    </row>
    <row r="18" spans="1:13" ht="12.75" x14ac:dyDescent="0.2">
      <c r="A18" s="101" t="s">
        <v>2</v>
      </c>
      <c r="B18" s="81" t="s">
        <v>128</v>
      </c>
      <c r="C18" s="82">
        <f>ROUND(C10*C17,2)</f>
        <v>3</v>
      </c>
      <c r="D18" s="71"/>
      <c r="E18" s="16"/>
      <c r="F18" s="16"/>
      <c r="G18" s="16"/>
      <c r="H18" s="16"/>
      <c r="I18" s="16"/>
      <c r="J18" s="16"/>
      <c r="K18" s="16"/>
      <c r="L18" s="16"/>
      <c r="M18" s="16"/>
    </row>
    <row r="19" spans="1:13" ht="36" customHeight="1" x14ac:dyDescent="0.2">
      <c r="A19" s="151" t="s">
        <v>3</v>
      </c>
      <c r="B19" s="38" t="s">
        <v>84</v>
      </c>
      <c r="C19" s="41">
        <f>C10+C18</f>
        <v>103</v>
      </c>
      <c r="D19" s="84"/>
      <c r="E19" s="16"/>
      <c r="F19" s="16"/>
      <c r="G19" s="16"/>
      <c r="H19" s="16"/>
      <c r="I19" s="16"/>
      <c r="J19" s="16"/>
      <c r="K19" s="16"/>
      <c r="L19" s="16"/>
      <c r="M19" s="16"/>
    </row>
    <row r="20" spans="1:13" ht="44.45" customHeight="1" x14ac:dyDescent="0.2">
      <c r="A20" s="101" t="s">
        <v>5</v>
      </c>
      <c r="B20" s="64" t="s">
        <v>129</v>
      </c>
      <c r="C20" s="67">
        <f>ROUND(C19*0.013,2)</f>
        <v>1.34</v>
      </c>
      <c r="D20" s="68"/>
      <c r="E20" s="16"/>
      <c r="F20" s="16"/>
      <c r="G20" s="16"/>
      <c r="H20" s="16"/>
      <c r="I20" s="16"/>
      <c r="J20" s="16"/>
      <c r="K20" s="16"/>
      <c r="L20" s="16"/>
      <c r="M20" s="16"/>
    </row>
    <row r="21" spans="1:13" ht="43.5" customHeight="1" x14ac:dyDescent="0.2">
      <c r="A21" s="151" t="s">
        <v>4</v>
      </c>
      <c r="B21" s="135" t="s">
        <v>86</v>
      </c>
      <c r="C21" s="69">
        <f>C19+C20</f>
        <v>104.34</v>
      </c>
      <c r="D21" s="68"/>
      <c r="E21" s="16"/>
      <c r="F21" s="16"/>
      <c r="G21" s="16"/>
      <c r="H21" s="16"/>
      <c r="I21" s="16"/>
      <c r="J21" s="16"/>
      <c r="K21" s="16"/>
      <c r="L21" s="16"/>
      <c r="M21" s="16"/>
    </row>
    <row r="22" spans="1:13" ht="18" customHeight="1" x14ac:dyDescent="0.2">
      <c r="A22" s="151" t="s">
        <v>8</v>
      </c>
      <c r="B22" s="44" t="s">
        <v>9</v>
      </c>
      <c r="C22" s="65">
        <v>30</v>
      </c>
      <c r="D22" s="80"/>
      <c r="E22" s="16"/>
      <c r="F22" s="16"/>
      <c r="G22" s="16"/>
      <c r="H22" s="16"/>
      <c r="I22" s="16"/>
      <c r="J22" s="16"/>
      <c r="K22" s="16"/>
      <c r="L22" s="16"/>
      <c r="M22" s="16"/>
    </row>
    <row r="23" spans="1:13" ht="18" customHeight="1" x14ac:dyDescent="0.2">
      <c r="A23" s="151" t="s">
        <v>11</v>
      </c>
      <c r="B23" s="44" t="s">
        <v>10</v>
      </c>
      <c r="C23" s="41">
        <f>C21-C22</f>
        <v>74.34</v>
      </c>
      <c r="D23" s="66"/>
      <c r="E23" s="16"/>
      <c r="F23" s="16"/>
      <c r="G23" s="16"/>
      <c r="H23" s="16"/>
      <c r="I23" s="16"/>
      <c r="J23" s="16"/>
      <c r="K23" s="16"/>
      <c r="L23" s="16"/>
      <c r="M23" s="16"/>
    </row>
    <row r="24" spans="1:13" s="105" customFormat="1" ht="18" customHeight="1" x14ac:dyDescent="0.2">
      <c r="A24" s="102" t="s">
        <v>12</v>
      </c>
      <c r="B24" s="103" t="s">
        <v>87</v>
      </c>
      <c r="C24" s="137">
        <v>80</v>
      </c>
      <c r="D24" s="90"/>
      <c r="E24" s="104"/>
      <c r="F24" s="104"/>
      <c r="G24" s="104"/>
      <c r="H24" s="104"/>
      <c r="I24" s="104"/>
      <c r="J24" s="104"/>
      <c r="K24" s="104"/>
      <c r="L24" s="104"/>
      <c r="M24" s="104"/>
    </row>
    <row r="25" spans="1:13" s="105" customFormat="1" ht="18" customHeight="1" x14ac:dyDescent="0.2">
      <c r="A25" s="136" t="s">
        <v>13</v>
      </c>
      <c r="B25" s="103" t="s">
        <v>88</v>
      </c>
      <c r="C25" s="137">
        <v>100</v>
      </c>
      <c r="D25" s="106"/>
      <c r="E25" s="104"/>
      <c r="F25" s="104"/>
      <c r="G25" s="104"/>
      <c r="H25" s="104"/>
      <c r="I25" s="104"/>
      <c r="J25" s="104"/>
      <c r="K25" s="104"/>
      <c r="L25" s="104"/>
      <c r="M25" s="104"/>
    </row>
    <row r="26" spans="1:13" ht="36" customHeight="1" x14ac:dyDescent="0.2">
      <c r="A26" s="151" t="s">
        <v>14</v>
      </c>
      <c r="B26" s="38" t="s">
        <v>90</v>
      </c>
      <c r="C26" s="65">
        <v>20</v>
      </c>
      <c r="D26" s="85"/>
      <c r="E26" s="16"/>
      <c r="F26" s="16"/>
      <c r="G26" s="16"/>
      <c r="H26" s="16"/>
      <c r="I26" s="16"/>
      <c r="J26" s="16"/>
      <c r="K26" s="16"/>
      <c r="L26" s="16"/>
      <c r="M26" s="16"/>
    </row>
    <row r="27" spans="1:13" ht="18" customHeight="1" x14ac:dyDescent="0.2">
      <c r="A27" s="151" t="s">
        <v>15</v>
      </c>
      <c r="B27" s="44" t="s">
        <v>9</v>
      </c>
      <c r="C27" s="65">
        <v>10</v>
      </c>
      <c r="D27" s="66"/>
      <c r="E27" s="16"/>
      <c r="F27" s="16"/>
      <c r="G27" s="16"/>
      <c r="H27" s="16"/>
      <c r="I27" s="16"/>
      <c r="J27" s="16"/>
      <c r="K27" s="16"/>
      <c r="L27" s="16"/>
      <c r="M27" s="16"/>
    </row>
    <row r="28" spans="1:13" ht="18" customHeight="1" thickBot="1" x14ac:dyDescent="0.25">
      <c r="A28" s="151" t="s">
        <v>18</v>
      </c>
      <c r="B28" s="44" t="s">
        <v>10</v>
      </c>
      <c r="C28" s="41">
        <f>C26-C27</f>
        <v>10</v>
      </c>
      <c r="D28" s="66"/>
      <c r="E28" s="16"/>
      <c r="F28" s="16"/>
      <c r="G28" s="16"/>
      <c r="H28" s="16"/>
      <c r="I28" s="16"/>
      <c r="J28" s="16"/>
      <c r="K28" s="16"/>
      <c r="L28" s="16"/>
      <c r="M28" s="16"/>
    </row>
    <row r="29" spans="1:13" ht="18" customHeight="1" thickBot="1" x14ac:dyDescent="0.25">
      <c r="A29" s="86" t="s">
        <v>20</v>
      </c>
      <c r="B29" s="87" t="s">
        <v>6</v>
      </c>
      <c r="C29" s="88">
        <f>C21-C26</f>
        <v>84.34</v>
      </c>
      <c r="D29" s="89"/>
      <c r="E29" s="16"/>
      <c r="F29" s="16"/>
      <c r="G29" s="16"/>
      <c r="H29" s="16"/>
      <c r="I29" s="16"/>
      <c r="J29" s="16"/>
      <c r="K29" s="16"/>
      <c r="L29" s="16"/>
      <c r="M29" s="16"/>
    </row>
    <row r="30" spans="1:13" ht="18" customHeight="1" x14ac:dyDescent="0.2">
      <c r="A30" s="151" t="s">
        <v>21</v>
      </c>
      <c r="B30" s="44" t="s">
        <v>9</v>
      </c>
      <c r="C30" s="83">
        <f>C22-C27</f>
        <v>20</v>
      </c>
      <c r="D30" s="66"/>
      <c r="E30" s="16"/>
      <c r="F30" s="16"/>
      <c r="G30" s="16"/>
      <c r="H30" s="16"/>
      <c r="I30" s="16"/>
      <c r="J30" s="16"/>
      <c r="K30" s="16"/>
      <c r="L30" s="16"/>
      <c r="M30" s="16"/>
    </row>
    <row r="31" spans="1:13" ht="18" customHeight="1" x14ac:dyDescent="0.2">
      <c r="A31" s="151" t="s">
        <v>89</v>
      </c>
      <c r="B31" s="44" t="s">
        <v>10</v>
      </c>
      <c r="C31" s="41">
        <f>C23-C28</f>
        <v>64.34</v>
      </c>
      <c r="D31" s="90"/>
      <c r="E31" s="16"/>
      <c r="F31" s="16"/>
      <c r="G31" s="16"/>
      <c r="H31" s="16"/>
      <c r="I31" s="16"/>
      <c r="J31" s="16"/>
      <c r="K31" s="16"/>
      <c r="L31" s="16"/>
      <c r="M31" s="16"/>
    </row>
    <row r="32" spans="1:13" ht="12.75" x14ac:dyDescent="0.2">
      <c r="A32" s="54"/>
      <c r="B32" s="47"/>
      <c r="C32" s="47"/>
      <c r="D32" s="47"/>
      <c r="E32" s="16"/>
      <c r="F32" s="16"/>
      <c r="G32" s="16"/>
      <c r="H32" s="16"/>
      <c r="I32" s="16"/>
      <c r="J32" s="16"/>
      <c r="K32" s="16"/>
      <c r="L32" s="16"/>
      <c r="M32" s="16"/>
    </row>
    <row r="33" spans="1:13" ht="30" customHeight="1" x14ac:dyDescent="0.2">
      <c r="A33" s="181" t="s">
        <v>83</v>
      </c>
      <c r="B33" s="181"/>
      <c r="C33" s="181"/>
      <c r="D33" s="181"/>
      <c r="E33" s="16"/>
      <c r="F33" s="16"/>
      <c r="G33" s="16"/>
      <c r="H33" s="16"/>
      <c r="I33" s="16"/>
      <c r="J33" s="16"/>
      <c r="K33" s="16"/>
      <c r="L33" s="16"/>
      <c r="M33" s="16"/>
    </row>
    <row r="34" spans="1:13" ht="12.75" x14ac:dyDescent="0.2">
      <c r="A34" s="150"/>
      <c r="B34" s="150"/>
      <c r="C34" s="150"/>
      <c r="D34" s="150"/>
      <c r="E34" s="16"/>
      <c r="F34" s="16"/>
      <c r="G34" s="16"/>
      <c r="H34" s="16"/>
      <c r="I34" s="16"/>
      <c r="J34" s="16"/>
      <c r="K34" s="16"/>
      <c r="L34" s="16"/>
      <c r="M34" s="16"/>
    </row>
    <row r="35" spans="1:13" ht="95.45" customHeight="1" x14ac:dyDescent="0.2">
      <c r="A35" s="182" t="s">
        <v>131</v>
      </c>
      <c r="B35" s="182"/>
      <c r="C35" s="182"/>
      <c r="D35" s="182"/>
      <c r="E35" s="16"/>
      <c r="F35" s="16"/>
      <c r="G35" s="16"/>
      <c r="H35" s="16"/>
      <c r="I35" s="16"/>
      <c r="J35" s="16"/>
      <c r="K35" s="16"/>
      <c r="L35" s="16"/>
      <c r="M35" s="16"/>
    </row>
    <row r="36" spans="1:13" ht="12.75" x14ac:dyDescent="0.2">
      <c r="A36" s="150"/>
      <c r="B36" s="150"/>
      <c r="C36" s="150"/>
      <c r="D36" s="150"/>
      <c r="E36" s="16"/>
      <c r="F36" s="16"/>
      <c r="G36" s="16"/>
      <c r="H36" s="16"/>
      <c r="I36" s="16"/>
      <c r="J36" s="16"/>
      <c r="K36" s="16"/>
      <c r="L36" s="16"/>
      <c r="M36" s="16"/>
    </row>
    <row r="37" spans="1:13" ht="67.5" customHeight="1" x14ac:dyDescent="0.2">
      <c r="A37" s="178" t="s">
        <v>130</v>
      </c>
      <c r="B37" s="179"/>
      <c r="C37" s="179"/>
      <c r="D37" s="179"/>
      <c r="E37" s="16"/>
      <c r="F37" s="16"/>
      <c r="G37" s="16"/>
      <c r="H37" s="16"/>
      <c r="I37" s="16"/>
      <c r="J37" s="16"/>
      <c r="K37" s="16"/>
      <c r="L37" s="16"/>
      <c r="M37" s="16"/>
    </row>
    <row r="38" spans="1:13" x14ac:dyDescent="0.2">
      <c r="A38" s="15"/>
      <c r="B38" s="8"/>
      <c r="C38" s="8"/>
      <c r="D38" s="16"/>
      <c r="E38" s="16"/>
      <c r="F38" s="16"/>
      <c r="G38" s="16"/>
      <c r="H38" s="16"/>
      <c r="I38" s="16"/>
      <c r="J38" s="16"/>
      <c r="K38" s="16"/>
      <c r="L38" s="16"/>
      <c r="M38" s="16"/>
    </row>
    <row r="39" spans="1:13" x14ac:dyDescent="0.2">
      <c r="A39" s="15"/>
      <c r="B39" s="8"/>
      <c r="C39" s="8"/>
      <c r="D39" s="16"/>
      <c r="E39" s="16"/>
      <c r="F39" s="16"/>
      <c r="G39" s="16"/>
      <c r="H39" s="16"/>
      <c r="I39" s="16"/>
      <c r="J39" s="16"/>
      <c r="K39" s="16"/>
      <c r="L39" s="16"/>
      <c r="M39" s="16"/>
    </row>
    <row r="40" spans="1:13" x14ac:dyDescent="0.2">
      <c r="A40" s="15"/>
      <c r="B40" s="8"/>
      <c r="C40" s="8"/>
      <c r="D40" s="16"/>
      <c r="E40" s="16"/>
      <c r="F40" s="16"/>
      <c r="G40" s="16"/>
      <c r="H40" s="16"/>
      <c r="I40" s="16"/>
      <c r="J40" s="16"/>
      <c r="K40" s="16"/>
      <c r="L40" s="16"/>
      <c r="M40" s="16"/>
    </row>
    <row r="41" spans="1:13" x14ac:dyDescent="0.2">
      <c r="A41" s="15"/>
      <c r="B41" s="8"/>
      <c r="C41" s="8"/>
      <c r="D41" s="16"/>
      <c r="E41" s="16"/>
      <c r="F41" s="16"/>
      <c r="G41" s="16"/>
      <c r="H41" s="16"/>
      <c r="I41" s="16"/>
      <c r="J41" s="16"/>
      <c r="K41" s="16"/>
      <c r="L41" s="16"/>
    </row>
    <row r="42" spans="1:13" x14ac:dyDescent="0.2">
      <c r="A42" s="15"/>
      <c r="B42" s="8"/>
      <c r="C42" s="8"/>
      <c r="D42" s="16"/>
      <c r="E42" s="16"/>
      <c r="F42" s="16"/>
      <c r="G42" s="16"/>
      <c r="H42" s="16"/>
      <c r="I42" s="16"/>
      <c r="J42" s="16"/>
      <c r="K42" s="16"/>
      <c r="L42" s="16"/>
    </row>
    <row r="43" spans="1:13" x14ac:dyDescent="0.2">
      <c r="A43" s="15"/>
      <c r="B43" s="8"/>
      <c r="C43" s="8"/>
      <c r="D43" s="16"/>
      <c r="E43" s="16"/>
      <c r="F43" s="16"/>
      <c r="G43" s="16"/>
      <c r="H43" s="16"/>
      <c r="I43" s="16"/>
      <c r="J43" s="16"/>
      <c r="K43" s="16"/>
      <c r="L43" s="16"/>
    </row>
    <row r="44" spans="1:13" x14ac:dyDescent="0.2">
      <c r="A44" s="15"/>
      <c r="B44" s="8"/>
      <c r="C44" s="8"/>
      <c r="D44" s="16"/>
      <c r="E44" s="16"/>
      <c r="F44" s="16"/>
      <c r="G44" s="16"/>
      <c r="H44" s="16"/>
      <c r="I44" s="16"/>
      <c r="J44" s="16"/>
      <c r="K44" s="16"/>
      <c r="L44" s="16"/>
    </row>
    <row r="45" spans="1:13" x14ac:dyDescent="0.2">
      <c r="A45" s="15"/>
      <c r="B45" s="8"/>
      <c r="C45" s="8"/>
      <c r="D45" s="16"/>
      <c r="E45" s="16"/>
      <c r="F45" s="16"/>
      <c r="G45" s="16"/>
      <c r="H45" s="16"/>
      <c r="I45" s="16"/>
      <c r="J45" s="16"/>
      <c r="K45" s="16"/>
      <c r="L45" s="16"/>
    </row>
    <row r="46" spans="1:13" x14ac:dyDescent="0.2">
      <c r="A46" s="15"/>
      <c r="B46" s="8"/>
      <c r="C46" s="8"/>
      <c r="D46" s="16"/>
      <c r="E46" s="16"/>
      <c r="F46" s="16"/>
      <c r="G46" s="16"/>
      <c r="H46" s="16"/>
      <c r="I46" s="16"/>
      <c r="J46" s="16"/>
      <c r="K46" s="16"/>
      <c r="L46" s="16"/>
    </row>
    <row r="47" spans="1:13" x14ac:dyDescent="0.2">
      <c r="A47" s="15"/>
      <c r="B47" s="8"/>
      <c r="C47" s="8"/>
      <c r="D47" s="16"/>
      <c r="E47" s="16"/>
      <c r="F47" s="16"/>
      <c r="G47" s="16"/>
      <c r="H47" s="16"/>
      <c r="I47" s="16"/>
      <c r="J47" s="16"/>
      <c r="K47" s="16"/>
      <c r="L47" s="16"/>
    </row>
    <row r="48" spans="1:13" x14ac:dyDescent="0.2">
      <c r="A48" s="15"/>
      <c r="B48" s="8"/>
      <c r="C48" s="8"/>
      <c r="D48" s="16"/>
      <c r="E48" s="16"/>
      <c r="F48" s="16"/>
      <c r="G48" s="16"/>
      <c r="H48" s="16"/>
      <c r="I48" s="16"/>
      <c r="J48" s="16"/>
      <c r="K48" s="16"/>
      <c r="L48" s="16"/>
    </row>
    <row r="49" spans="1:12" x14ac:dyDescent="0.2">
      <c r="A49" s="15"/>
      <c r="B49" s="8"/>
      <c r="C49" s="8"/>
      <c r="D49" s="16"/>
      <c r="E49" s="16"/>
      <c r="F49" s="16"/>
      <c r="G49" s="16"/>
      <c r="H49" s="16"/>
      <c r="I49" s="16"/>
      <c r="J49" s="16"/>
      <c r="K49" s="16"/>
      <c r="L49" s="16"/>
    </row>
    <row r="50" spans="1:12" x14ac:dyDescent="0.2">
      <c r="A50" s="15"/>
      <c r="B50" s="8"/>
      <c r="C50" s="8"/>
      <c r="D50" s="16"/>
      <c r="E50" s="16"/>
      <c r="F50" s="16"/>
      <c r="G50" s="16"/>
      <c r="H50" s="16"/>
      <c r="I50" s="16"/>
      <c r="J50" s="16"/>
      <c r="K50" s="16"/>
      <c r="L50" s="16"/>
    </row>
    <row r="51" spans="1:12" x14ac:dyDescent="0.2">
      <c r="A51" s="15"/>
      <c r="B51" s="8"/>
      <c r="C51" s="8"/>
      <c r="D51" s="16"/>
      <c r="E51" s="16"/>
      <c r="F51" s="16"/>
      <c r="G51" s="16"/>
      <c r="H51" s="16"/>
      <c r="I51" s="16"/>
      <c r="J51" s="16"/>
      <c r="K51" s="16"/>
      <c r="L51" s="16"/>
    </row>
    <row r="52" spans="1:12" x14ac:dyDescent="0.2">
      <c r="A52" s="15"/>
      <c r="B52" s="8"/>
      <c r="C52" s="8"/>
      <c r="D52" s="16"/>
      <c r="E52" s="16"/>
      <c r="F52" s="16"/>
      <c r="G52" s="16"/>
      <c r="H52" s="16"/>
      <c r="I52" s="16"/>
      <c r="J52" s="16"/>
      <c r="K52" s="16"/>
      <c r="L52" s="16"/>
    </row>
    <row r="53" spans="1:12" x14ac:dyDescent="0.2">
      <c r="A53" s="15"/>
      <c r="B53" s="8"/>
      <c r="C53" s="8"/>
      <c r="D53" s="16"/>
      <c r="E53" s="16"/>
      <c r="F53" s="16"/>
      <c r="G53" s="16"/>
      <c r="H53" s="16"/>
      <c r="I53" s="16"/>
      <c r="J53" s="16"/>
      <c r="K53" s="16"/>
      <c r="L53" s="16"/>
    </row>
    <row r="54" spans="1:12" x14ac:dyDescent="0.2">
      <c r="A54" s="15"/>
      <c r="B54" s="8"/>
      <c r="C54" s="8"/>
      <c r="D54" s="16"/>
      <c r="E54" s="16"/>
      <c r="F54" s="16"/>
      <c r="G54" s="16"/>
      <c r="H54" s="16"/>
      <c r="I54" s="16"/>
      <c r="J54" s="16"/>
      <c r="K54" s="16"/>
      <c r="L54" s="16"/>
    </row>
    <row r="55" spans="1:12" x14ac:dyDescent="0.2">
      <c r="A55" s="15"/>
      <c r="B55" s="8"/>
      <c r="C55" s="8"/>
      <c r="D55" s="16"/>
      <c r="E55" s="16"/>
      <c r="F55" s="16"/>
      <c r="G55" s="16"/>
      <c r="H55" s="16"/>
      <c r="I55" s="16"/>
      <c r="J55" s="16"/>
      <c r="K55" s="16"/>
      <c r="L55" s="16"/>
    </row>
    <row r="56" spans="1:12" x14ac:dyDescent="0.2">
      <c r="A56" s="15"/>
      <c r="B56" s="8"/>
      <c r="C56" s="8"/>
      <c r="D56" s="16"/>
      <c r="E56" s="16"/>
      <c r="F56" s="16"/>
      <c r="G56" s="16"/>
      <c r="H56" s="16"/>
      <c r="I56" s="16"/>
      <c r="J56" s="16"/>
      <c r="K56" s="16"/>
      <c r="L56" s="16"/>
    </row>
    <row r="57" spans="1:12" x14ac:dyDescent="0.2">
      <c r="A57" s="15"/>
      <c r="B57" s="8"/>
      <c r="C57" s="8"/>
      <c r="D57" s="16"/>
      <c r="E57" s="16"/>
      <c r="F57" s="16"/>
      <c r="G57" s="16"/>
      <c r="H57" s="16"/>
      <c r="I57" s="16"/>
      <c r="J57" s="16"/>
      <c r="K57" s="16"/>
      <c r="L57" s="16"/>
    </row>
    <row r="58" spans="1:12" x14ac:dyDescent="0.2">
      <c r="A58" s="15"/>
      <c r="B58" s="8"/>
      <c r="C58" s="8"/>
      <c r="D58" s="16"/>
      <c r="E58" s="16"/>
      <c r="F58" s="16"/>
      <c r="G58" s="16"/>
      <c r="H58" s="16"/>
      <c r="I58" s="16"/>
      <c r="J58" s="16"/>
      <c r="K58" s="16"/>
      <c r="L58" s="16"/>
    </row>
    <row r="59" spans="1:12" x14ac:dyDescent="0.2">
      <c r="A59" s="15"/>
      <c r="B59" s="8"/>
      <c r="C59" s="8"/>
      <c r="D59" s="16"/>
      <c r="E59" s="16"/>
      <c r="F59" s="16"/>
      <c r="G59" s="16"/>
      <c r="H59" s="16"/>
      <c r="I59" s="16"/>
      <c r="J59" s="16"/>
      <c r="K59" s="16"/>
      <c r="L59" s="16"/>
    </row>
    <row r="60" spans="1:12" x14ac:dyDescent="0.2">
      <c r="A60" s="15"/>
      <c r="B60" s="8"/>
      <c r="C60" s="8"/>
      <c r="D60" s="16"/>
      <c r="E60" s="16"/>
      <c r="F60" s="16"/>
      <c r="G60" s="16"/>
      <c r="H60" s="16"/>
      <c r="I60" s="16"/>
      <c r="J60" s="16"/>
      <c r="K60" s="16"/>
      <c r="L60" s="16"/>
    </row>
    <row r="61" spans="1:12" x14ac:dyDescent="0.2">
      <c r="A61" s="15"/>
      <c r="B61" s="8"/>
      <c r="C61" s="8"/>
      <c r="D61" s="16"/>
      <c r="E61" s="16"/>
      <c r="F61" s="16"/>
      <c r="G61" s="16"/>
      <c r="H61" s="16"/>
      <c r="I61" s="16"/>
      <c r="J61" s="16"/>
      <c r="K61" s="16"/>
      <c r="L61" s="16"/>
    </row>
    <row r="62" spans="1:12" x14ac:dyDescent="0.2">
      <c r="A62" s="15"/>
      <c r="B62" s="8"/>
      <c r="C62" s="8"/>
      <c r="D62" s="16"/>
      <c r="E62" s="16"/>
      <c r="F62" s="16"/>
      <c r="G62" s="16"/>
      <c r="H62" s="16"/>
      <c r="I62" s="16"/>
      <c r="J62" s="16"/>
      <c r="K62" s="16"/>
      <c r="L62" s="16"/>
    </row>
    <row r="63" spans="1:12" x14ac:dyDescent="0.2">
      <c r="A63" s="15"/>
      <c r="B63" s="8"/>
      <c r="C63" s="8"/>
      <c r="D63" s="16"/>
      <c r="E63" s="16"/>
      <c r="F63" s="16"/>
      <c r="G63" s="16"/>
      <c r="H63" s="16"/>
      <c r="I63" s="16"/>
      <c r="J63" s="16"/>
      <c r="K63" s="16"/>
      <c r="L63" s="16"/>
    </row>
    <row r="64" spans="1:12" x14ac:dyDescent="0.2">
      <c r="A64" s="15"/>
      <c r="B64" s="8"/>
      <c r="C64" s="8"/>
      <c r="D64" s="16"/>
      <c r="E64" s="16"/>
      <c r="F64" s="16"/>
      <c r="G64" s="16"/>
      <c r="H64" s="16"/>
      <c r="I64" s="16"/>
      <c r="J64" s="16"/>
      <c r="K64" s="16"/>
      <c r="L64" s="16"/>
    </row>
    <row r="65" spans="1:12" x14ac:dyDescent="0.2">
      <c r="A65" s="15"/>
      <c r="B65" s="8"/>
      <c r="C65" s="8"/>
      <c r="D65" s="16"/>
      <c r="E65" s="16"/>
      <c r="F65" s="16"/>
      <c r="G65" s="16"/>
      <c r="H65" s="16"/>
      <c r="I65" s="16"/>
      <c r="J65" s="16"/>
      <c r="K65" s="16"/>
      <c r="L65" s="16"/>
    </row>
    <row r="66" spans="1:12" x14ac:dyDescent="0.2">
      <c r="A66" s="15"/>
      <c r="B66" s="8"/>
      <c r="C66" s="8"/>
      <c r="D66" s="16"/>
      <c r="E66" s="16"/>
      <c r="F66" s="16"/>
      <c r="G66" s="16"/>
      <c r="H66" s="16"/>
      <c r="I66" s="16"/>
      <c r="J66" s="16"/>
      <c r="K66" s="16"/>
      <c r="L66" s="16"/>
    </row>
    <row r="67" spans="1:12" x14ac:dyDescent="0.2">
      <c r="A67" s="15"/>
      <c r="B67" s="8"/>
      <c r="C67" s="8"/>
      <c r="D67" s="16"/>
      <c r="E67" s="16"/>
      <c r="F67" s="16"/>
      <c r="G67" s="16"/>
      <c r="H67" s="16"/>
      <c r="I67" s="16"/>
      <c r="J67" s="16"/>
      <c r="K67" s="16"/>
      <c r="L67" s="16"/>
    </row>
    <row r="68" spans="1:12" x14ac:dyDescent="0.2">
      <c r="A68" s="15"/>
      <c r="B68" s="8"/>
      <c r="C68" s="8"/>
      <c r="D68" s="16"/>
      <c r="E68" s="16"/>
      <c r="F68" s="16"/>
      <c r="G68" s="16"/>
      <c r="H68" s="16"/>
      <c r="I68" s="16"/>
      <c r="J68" s="16"/>
      <c r="K68" s="16"/>
      <c r="L68" s="16"/>
    </row>
    <row r="69" spans="1:12" x14ac:dyDescent="0.2">
      <c r="A69" s="15"/>
      <c r="B69" s="8"/>
      <c r="C69" s="8"/>
      <c r="D69" s="16"/>
      <c r="E69" s="16"/>
      <c r="F69" s="16"/>
      <c r="G69" s="16"/>
      <c r="H69" s="16"/>
      <c r="I69" s="16"/>
      <c r="J69" s="16"/>
      <c r="K69" s="16"/>
      <c r="L69" s="16"/>
    </row>
    <row r="70" spans="1:12" x14ac:dyDescent="0.2">
      <c r="A70" s="15"/>
      <c r="B70" s="8"/>
      <c r="C70" s="8"/>
      <c r="D70" s="16"/>
      <c r="E70" s="16"/>
      <c r="F70" s="16"/>
      <c r="G70" s="16"/>
      <c r="H70" s="16"/>
      <c r="I70" s="16"/>
      <c r="J70" s="16"/>
      <c r="K70" s="16"/>
      <c r="L70" s="16"/>
    </row>
    <row r="71" spans="1:12" x14ac:dyDescent="0.2">
      <c r="A71" s="15"/>
      <c r="B71" s="8"/>
      <c r="C71" s="8"/>
      <c r="D71" s="16"/>
      <c r="E71" s="16"/>
      <c r="F71" s="16"/>
      <c r="G71" s="16"/>
      <c r="H71" s="16"/>
      <c r="I71" s="16"/>
      <c r="J71" s="16"/>
      <c r="K71" s="16"/>
      <c r="L71" s="16"/>
    </row>
    <row r="72" spans="1:12" x14ac:dyDescent="0.2">
      <c r="A72" s="15"/>
      <c r="B72" s="8"/>
      <c r="C72" s="8"/>
      <c r="D72" s="16"/>
      <c r="E72" s="16"/>
      <c r="F72" s="16"/>
      <c r="G72" s="16"/>
      <c r="H72" s="16"/>
      <c r="I72" s="16"/>
      <c r="J72" s="16"/>
      <c r="K72" s="16"/>
      <c r="L72" s="16"/>
    </row>
    <row r="73" spans="1:12" x14ac:dyDescent="0.2">
      <c r="A73" s="15"/>
      <c r="B73" s="8"/>
      <c r="C73" s="8"/>
      <c r="D73" s="16"/>
      <c r="E73" s="16"/>
      <c r="F73" s="16"/>
      <c r="G73" s="16"/>
      <c r="H73" s="16"/>
      <c r="I73" s="16"/>
      <c r="J73" s="16"/>
      <c r="K73" s="16"/>
      <c r="L73" s="16"/>
    </row>
    <row r="74" spans="1:12" x14ac:dyDescent="0.2">
      <c r="A74" s="15"/>
      <c r="B74" s="8"/>
      <c r="C74" s="8"/>
      <c r="D74" s="16"/>
      <c r="E74" s="16"/>
      <c r="F74" s="16"/>
      <c r="G74" s="16"/>
      <c r="H74" s="16"/>
      <c r="I74" s="16"/>
      <c r="J74" s="16"/>
      <c r="K74" s="16"/>
      <c r="L74" s="16"/>
    </row>
    <row r="75" spans="1:12" x14ac:dyDescent="0.2">
      <c r="A75" s="15"/>
      <c r="B75" s="8"/>
      <c r="C75" s="8"/>
      <c r="D75" s="16"/>
      <c r="E75" s="16"/>
      <c r="F75" s="16"/>
      <c r="G75" s="16"/>
      <c r="H75" s="16"/>
      <c r="I75" s="16"/>
      <c r="J75" s="16"/>
      <c r="K75" s="16"/>
      <c r="L75" s="16"/>
    </row>
    <row r="76" spans="1:12" x14ac:dyDescent="0.2">
      <c r="A76" s="15"/>
      <c r="B76" s="8"/>
      <c r="C76" s="8"/>
      <c r="D76" s="16"/>
      <c r="E76" s="16"/>
      <c r="F76" s="16"/>
      <c r="G76" s="16"/>
      <c r="H76" s="16"/>
      <c r="I76" s="16"/>
      <c r="J76" s="16"/>
      <c r="K76" s="16"/>
      <c r="L76" s="16"/>
    </row>
    <row r="77" spans="1:12" x14ac:dyDescent="0.2">
      <c r="A77" s="15"/>
      <c r="B77" s="8"/>
      <c r="C77" s="8"/>
      <c r="D77" s="16"/>
      <c r="E77" s="16"/>
      <c r="F77" s="16"/>
      <c r="G77" s="16"/>
      <c r="H77" s="16"/>
      <c r="I77" s="16"/>
      <c r="J77" s="16"/>
      <c r="K77" s="16"/>
      <c r="L77" s="16"/>
    </row>
    <row r="78" spans="1:12" x14ac:dyDescent="0.2">
      <c r="A78" s="15"/>
      <c r="B78" s="8"/>
      <c r="C78" s="8"/>
      <c r="D78" s="16"/>
      <c r="E78" s="16"/>
      <c r="F78" s="16"/>
      <c r="G78" s="16"/>
      <c r="H78" s="16"/>
      <c r="I78" s="16"/>
      <c r="J78" s="16"/>
      <c r="K78" s="16"/>
      <c r="L78" s="16"/>
    </row>
    <row r="79" spans="1:12" x14ac:dyDescent="0.2">
      <c r="A79" s="15"/>
      <c r="B79" s="8"/>
      <c r="C79" s="8"/>
      <c r="D79" s="16"/>
      <c r="E79" s="16"/>
      <c r="F79" s="16"/>
      <c r="G79" s="16"/>
      <c r="H79" s="16"/>
      <c r="I79" s="16"/>
      <c r="J79" s="16"/>
      <c r="K79" s="16"/>
      <c r="L79" s="16"/>
    </row>
    <row r="80" spans="1:12" x14ac:dyDescent="0.2">
      <c r="A80" s="15"/>
      <c r="B80" s="8"/>
      <c r="C80" s="8"/>
      <c r="D80" s="16"/>
      <c r="E80" s="16"/>
      <c r="F80" s="16"/>
      <c r="G80" s="16"/>
      <c r="H80" s="16"/>
      <c r="I80" s="16"/>
      <c r="J80" s="16"/>
      <c r="K80" s="16"/>
      <c r="L80" s="16"/>
    </row>
    <row r="81" spans="1:12" x14ac:dyDescent="0.2">
      <c r="A81" s="15"/>
      <c r="B81" s="8"/>
      <c r="C81" s="8"/>
      <c r="D81" s="16"/>
      <c r="E81" s="16"/>
      <c r="F81" s="16"/>
      <c r="G81" s="16"/>
      <c r="H81" s="16"/>
      <c r="I81" s="16"/>
      <c r="J81" s="16"/>
      <c r="K81" s="16"/>
      <c r="L81" s="16"/>
    </row>
    <row r="82" spans="1:12" x14ac:dyDescent="0.2">
      <c r="A82" s="15"/>
      <c r="B82" s="8"/>
      <c r="C82" s="8"/>
      <c r="D82" s="16"/>
      <c r="E82" s="16"/>
      <c r="F82" s="16"/>
      <c r="G82" s="16"/>
      <c r="H82" s="16"/>
      <c r="I82" s="16"/>
      <c r="J82" s="16"/>
      <c r="K82" s="16"/>
      <c r="L82" s="16"/>
    </row>
    <row r="83" spans="1:12" x14ac:dyDescent="0.2">
      <c r="A83" s="15"/>
      <c r="B83" s="8"/>
      <c r="C83" s="8"/>
      <c r="D83" s="16"/>
      <c r="E83" s="16"/>
      <c r="F83" s="16"/>
      <c r="G83" s="16"/>
      <c r="H83" s="16"/>
      <c r="I83" s="16"/>
      <c r="J83" s="16"/>
      <c r="K83" s="16"/>
      <c r="L83" s="16"/>
    </row>
    <row r="84" spans="1:12" x14ac:dyDescent="0.2">
      <c r="A84" s="15"/>
      <c r="B84" s="8"/>
      <c r="C84" s="8"/>
      <c r="D84" s="16"/>
      <c r="E84" s="16"/>
      <c r="F84" s="16"/>
      <c r="G84" s="16"/>
      <c r="H84" s="16"/>
      <c r="I84" s="16"/>
      <c r="J84" s="16"/>
      <c r="K84" s="16"/>
      <c r="L84" s="16"/>
    </row>
    <row r="85" spans="1:12" x14ac:dyDescent="0.2">
      <c r="A85" s="15"/>
      <c r="B85" s="8"/>
      <c r="C85" s="8"/>
      <c r="D85" s="16"/>
      <c r="E85" s="16"/>
      <c r="F85" s="16"/>
      <c r="G85" s="16"/>
      <c r="H85" s="16"/>
      <c r="I85" s="16"/>
      <c r="J85" s="16"/>
      <c r="K85" s="16"/>
      <c r="L85" s="16"/>
    </row>
    <row r="86" spans="1:12" x14ac:dyDescent="0.2">
      <c r="A86" s="15"/>
      <c r="B86" s="8"/>
      <c r="C86" s="8"/>
      <c r="D86" s="16"/>
      <c r="E86" s="16"/>
      <c r="F86" s="16"/>
      <c r="G86" s="16"/>
      <c r="H86" s="16"/>
      <c r="I86" s="16"/>
      <c r="J86" s="16"/>
      <c r="K86" s="16"/>
      <c r="L86" s="16"/>
    </row>
    <row r="87" spans="1:12" x14ac:dyDescent="0.2">
      <c r="A87" s="15"/>
      <c r="B87" s="8"/>
      <c r="C87" s="8"/>
      <c r="D87" s="16"/>
      <c r="E87" s="16"/>
      <c r="F87" s="16"/>
      <c r="G87" s="16"/>
      <c r="H87" s="16"/>
      <c r="I87" s="16"/>
      <c r="J87" s="16"/>
      <c r="K87" s="16"/>
      <c r="L87" s="16"/>
    </row>
    <row r="88" spans="1:12" x14ac:dyDescent="0.2">
      <c r="A88" s="15"/>
      <c r="B88" s="8"/>
      <c r="C88" s="8"/>
      <c r="D88" s="16"/>
      <c r="E88" s="16"/>
      <c r="F88" s="16"/>
      <c r="G88" s="16"/>
      <c r="H88" s="16"/>
      <c r="I88" s="16"/>
      <c r="J88" s="16"/>
      <c r="K88" s="16"/>
      <c r="L88" s="16"/>
    </row>
    <row r="89" spans="1:12" x14ac:dyDescent="0.2">
      <c r="A89" s="15"/>
      <c r="B89" s="8"/>
      <c r="C89" s="8"/>
      <c r="D89" s="16"/>
      <c r="E89" s="16"/>
      <c r="F89" s="16"/>
      <c r="G89" s="16"/>
      <c r="H89" s="16"/>
      <c r="I89" s="16"/>
      <c r="J89" s="16"/>
      <c r="K89" s="16"/>
      <c r="L89" s="16"/>
    </row>
    <row r="90" spans="1:12" x14ac:dyDescent="0.2">
      <c r="A90" s="15"/>
      <c r="B90" s="8"/>
      <c r="C90" s="8"/>
      <c r="D90" s="16"/>
      <c r="E90" s="16"/>
      <c r="F90" s="16"/>
      <c r="G90" s="16"/>
      <c r="H90" s="16"/>
      <c r="I90" s="16"/>
      <c r="J90" s="16"/>
      <c r="K90" s="16"/>
      <c r="L90" s="16"/>
    </row>
    <row r="91" spans="1:12" x14ac:dyDescent="0.2">
      <c r="A91" s="15"/>
      <c r="B91" s="8"/>
      <c r="C91" s="8"/>
      <c r="D91" s="16"/>
      <c r="E91" s="16"/>
      <c r="F91" s="16"/>
      <c r="G91" s="16"/>
      <c r="H91" s="16"/>
      <c r="I91" s="16"/>
      <c r="J91" s="16"/>
      <c r="K91" s="16"/>
      <c r="L91" s="16"/>
    </row>
    <row r="92" spans="1:12" x14ac:dyDescent="0.2">
      <c r="A92" s="15"/>
      <c r="B92" s="8"/>
      <c r="C92" s="8"/>
      <c r="D92" s="16"/>
      <c r="E92" s="16"/>
      <c r="F92" s="16"/>
      <c r="G92" s="16"/>
      <c r="H92" s="16"/>
      <c r="I92" s="16"/>
      <c r="J92" s="16"/>
      <c r="K92" s="16"/>
      <c r="L92" s="16"/>
    </row>
    <row r="93" spans="1:12" x14ac:dyDescent="0.2">
      <c r="A93" s="15"/>
      <c r="B93" s="8"/>
      <c r="C93" s="8"/>
      <c r="D93" s="16"/>
      <c r="E93" s="16"/>
      <c r="F93" s="16"/>
      <c r="G93" s="16"/>
      <c r="H93" s="16"/>
      <c r="I93" s="16"/>
      <c r="J93" s="16"/>
      <c r="K93" s="16"/>
      <c r="L93" s="16"/>
    </row>
    <row r="94" spans="1:12" x14ac:dyDescent="0.2">
      <c r="A94" s="15"/>
      <c r="B94" s="8"/>
      <c r="C94" s="8"/>
      <c r="D94" s="16"/>
      <c r="E94" s="16"/>
      <c r="F94" s="16"/>
      <c r="G94" s="16"/>
      <c r="H94" s="16"/>
      <c r="I94" s="16"/>
      <c r="J94" s="16"/>
      <c r="K94" s="16"/>
      <c r="L94" s="16"/>
    </row>
    <row r="95" spans="1:12" x14ac:dyDescent="0.2">
      <c r="A95" s="15"/>
      <c r="B95" s="8"/>
      <c r="C95" s="8"/>
      <c r="D95" s="16"/>
      <c r="E95" s="16"/>
      <c r="F95" s="16"/>
      <c r="G95" s="16"/>
      <c r="H95" s="16"/>
      <c r="I95" s="16"/>
      <c r="J95" s="16"/>
      <c r="K95" s="16"/>
      <c r="L95" s="16"/>
    </row>
    <row r="96" spans="1:12" x14ac:dyDescent="0.2">
      <c r="A96" s="15"/>
      <c r="B96" s="8"/>
      <c r="C96" s="8"/>
      <c r="D96" s="16"/>
      <c r="E96" s="16"/>
      <c r="F96" s="16"/>
      <c r="G96" s="16"/>
      <c r="H96" s="16"/>
      <c r="I96" s="16"/>
      <c r="J96" s="16"/>
      <c r="K96" s="16"/>
      <c r="L96" s="16"/>
    </row>
    <row r="97" spans="1:12" x14ac:dyDescent="0.2">
      <c r="A97" s="15"/>
      <c r="B97" s="8"/>
      <c r="C97" s="8"/>
      <c r="D97" s="16"/>
      <c r="E97" s="16"/>
      <c r="F97" s="16"/>
      <c r="G97" s="16"/>
      <c r="H97" s="16"/>
      <c r="I97" s="16"/>
      <c r="J97" s="16"/>
      <c r="K97" s="16"/>
      <c r="L97" s="16"/>
    </row>
  </sheetData>
  <sheetProtection algorithmName="SHA-512" hashValue="y5H8wZvwNaZTvYqypgEJnCT7r5Y0wpTDtXtqLCISSIg1v7H0qiPEWKD3VrqNd0lPYJc69ckGppIR3Uw3JQeMKg==" saltValue="vzCEbQkitx7mEXESH3Ku3g==" spinCount="100000" sheet="1" objects="1" scenarios="1"/>
  <mergeCells count="7">
    <mergeCell ref="A37:D37"/>
    <mergeCell ref="A1:D1"/>
    <mergeCell ref="A2:D2"/>
    <mergeCell ref="A33:D33"/>
    <mergeCell ref="A35:D35"/>
    <mergeCell ref="A11:A17"/>
    <mergeCell ref="A4:D4"/>
  </mergeCells>
  <dataValidations disablePrompts="1" count="3">
    <dataValidation type="custom" allowBlank="1" showInputMessage="1" sqref="C27 C22 C26 C10">
      <formula1>ROUND(C10,2)</formula1>
    </dataValidation>
    <dataValidation type="custom" allowBlank="1" showInputMessage="1" showErrorMessage="1" sqref="C13">
      <formula1>ROUND(C13,0)</formula1>
    </dataValidation>
    <dataValidation type="custom" allowBlank="1" showInputMessage="1" sqref="C11:C12">
      <formula1>ROUND(C11,0)</formula1>
    </dataValidation>
  </dataValidations>
  <pageMargins left="0.7" right="0.7" top="0.78740157499999996" bottom="0.78740157499999996" header="0.3" footer="0.3"/>
  <pageSetup paperSize="9" scale="78" orientation="portrait" r:id="rId1"/>
  <headerFooter>
    <oddFooter>&amp;L&amp;7TAB-13749/01.25</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111"/>
  <sheetViews>
    <sheetView zoomScaleNormal="100" workbookViewId="0">
      <selection activeCell="B31" sqref="B31"/>
    </sheetView>
  </sheetViews>
  <sheetFormatPr baseColWidth="10" defaultRowHeight="15" x14ac:dyDescent="0.2"/>
  <cols>
    <col min="1" max="1" width="5.5703125" style="5" customWidth="1"/>
    <col min="2" max="2" width="58.7109375" style="2" customWidth="1"/>
    <col min="3" max="3" width="17.140625" style="2" customWidth="1"/>
    <col min="4" max="4" width="34.5703125" style="13" customWidth="1"/>
  </cols>
  <sheetData>
    <row r="1" spans="1:12" ht="47.45" customHeight="1" x14ac:dyDescent="0.2">
      <c r="A1" s="186" t="s">
        <v>35</v>
      </c>
      <c r="B1" s="186"/>
      <c r="C1" s="186"/>
      <c r="D1" s="186"/>
      <c r="E1" s="16"/>
      <c r="F1" s="16"/>
      <c r="G1" s="16"/>
      <c r="H1" s="16"/>
      <c r="I1" s="16"/>
      <c r="J1" s="16"/>
      <c r="K1" s="16"/>
      <c r="L1" s="16"/>
    </row>
    <row r="2" spans="1:12" ht="23.45" customHeight="1" x14ac:dyDescent="0.2">
      <c r="A2" s="163" t="s">
        <v>7</v>
      </c>
      <c r="B2" s="163"/>
      <c r="C2" s="163"/>
      <c r="D2" s="163"/>
      <c r="E2" s="16"/>
      <c r="F2" s="16"/>
      <c r="G2" s="16"/>
      <c r="H2" s="16"/>
      <c r="I2" s="16"/>
      <c r="J2" s="16"/>
      <c r="K2" s="16"/>
      <c r="L2" s="16"/>
    </row>
    <row r="3" spans="1:12" ht="23.45" customHeight="1" x14ac:dyDescent="0.2">
      <c r="A3" s="185" t="s">
        <v>19</v>
      </c>
      <c r="B3" s="185"/>
      <c r="C3" s="185"/>
      <c r="D3" s="19" t="s">
        <v>26</v>
      </c>
      <c r="E3" s="16"/>
      <c r="F3" s="16"/>
      <c r="G3" s="16"/>
      <c r="H3" s="16"/>
      <c r="I3" s="16"/>
      <c r="J3" s="16"/>
      <c r="K3" s="16"/>
      <c r="L3" s="16"/>
    </row>
    <row r="4" spans="1:12" ht="45.95" customHeight="1" x14ac:dyDescent="0.2">
      <c r="A4" s="187" t="s">
        <v>0</v>
      </c>
      <c r="B4" s="138" t="s">
        <v>91</v>
      </c>
      <c r="C4" s="39">
        <v>3.0499999999999999E-2</v>
      </c>
      <c r="D4" s="14" t="s">
        <v>92</v>
      </c>
    </row>
    <row r="5" spans="1:12" ht="45.95" customHeight="1" x14ac:dyDescent="0.2">
      <c r="A5" s="188"/>
      <c r="B5" s="138" t="s">
        <v>93</v>
      </c>
      <c r="C5" s="39"/>
      <c r="D5" s="14" t="s">
        <v>36</v>
      </c>
    </row>
    <row r="6" spans="1:12" ht="54" customHeight="1" x14ac:dyDescent="0.2">
      <c r="A6" s="188"/>
      <c r="B6" s="138" t="s">
        <v>94</v>
      </c>
      <c r="C6" s="39">
        <v>2.9399999999999999E-2</v>
      </c>
      <c r="D6" s="14" t="s">
        <v>96</v>
      </c>
      <c r="E6" s="16"/>
      <c r="F6" s="16"/>
      <c r="G6" s="16"/>
      <c r="H6" s="16"/>
      <c r="I6" s="16"/>
      <c r="J6" s="16"/>
      <c r="K6" s="16"/>
      <c r="L6" s="16"/>
    </row>
    <row r="7" spans="1:12" ht="72" customHeight="1" x14ac:dyDescent="0.2">
      <c r="A7" s="189"/>
      <c r="B7" s="38" t="s">
        <v>95</v>
      </c>
      <c r="C7" s="39"/>
      <c r="D7" s="14" t="s">
        <v>36</v>
      </c>
      <c r="E7" s="16"/>
      <c r="F7" s="16"/>
      <c r="G7" s="16"/>
      <c r="H7" s="16"/>
      <c r="I7" s="16"/>
      <c r="J7" s="16"/>
      <c r="K7" s="16"/>
      <c r="L7" s="16"/>
    </row>
    <row r="8" spans="1:12" ht="45.95" customHeight="1" x14ac:dyDescent="0.2">
      <c r="A8" s="139" t="s">
        <v>1</v>
      </c>
      <c r="B8" s="38" t="s">
        <v>97</v>
      </c>
      <c r="C8" s="40">
        <v>100</v>
      </c>
      <c r="D8" s="14"/>
      <c r="E8" s="16"/>
      <c r="F8" s="16"/>
      <c r="G8" s="16"/>
      <c r="H8" s="16"/>
      <c r="I8" s="16"/>
      <c r="J8" s="16"/>
      <c r="K8" s="16"/>
      <c r="L8" s="16"/>
    </row>
    <row r="9" spans="1:12" ht="18" customHeight="1" x14ac:dyDescent="0.2">
      <c r="A9" s="37" t="s">
        <v>2</v>
      </c>
      <c r="B9" s="38" t="s">
        <v>98</v>
      </c>
      <c r="C9" s="42">
        <f>'5.4.1'!C17</f>
        <v>0.03</v>
      </c>
      <c r="D9" s="14"/>
      <c r="E9" s="16"/>
      <c r="F9" s="16"/>
      <c r="G9" s="16"/>
      <c r="H9" s="16"/>
      <c r="I9" s="16"/>
      <c r="J9" s="16"/>
      <c r="K9" s="16"/>
      <c r="L9" s="16"/>
    </row>
    <row r="10" spans="1:12" ht="18" customHeight="1" x14ac:dyDescent="0.2">
      <c r="A10" s="37" t="s">
        <v>3</v>
      </c>
      <c r="B10" s="38" t="s">
        <v>99</v>
      </c>
      <c r="C10" s="41">
        <f>ROUND(C8*C9,2)</f>
        <v>3</v>
      </c>
      <c r="D10" s="14"/>
      <c r="E10" s="16"/>
      <c r="F10" s="16"/>
      <c r="G10" s="16"/>
      <c r="H10" s="16"/>
      <c r="I10" s="16"/>
      <c r="J10" s="16"/>
      <c r="K10" s="16"/>
      <c r="L10" s="16"/>
    </row>
    <row r="11" spans="1:12" ht="25.5" x14ac:dyDescent="0.2">
      <c r="A11" s="37" t="s">
        <v>5</v>
      </c>
      <c r="B11" s="38" t="s">
        <v>101</v>
      </c>
      <c r="C11" s="41">
        <f>C10+C8</f>
        <v>103</v>
      </c>
      <c r="D11" s="14"/>
    </row>
    <row r="12" spans="1:12" ht="36" customHeight="1" x14ac:dyDescent="0.2">
      <c r="A12" s="190" t="s">
        <v>4</v>
      </c>
      <c r="B12" s="38" t="s">
        <v>132</v>
      </c>
      <c r="C12" s="41">
        <f>ROUND(C11*0.013,2)</f>
        <v>1.34</v>
      </c>
      <c r="D12" s="14"/>
      <c r="E12" s="16"/>
      <c r="F12" s="16"/>
      <c r="G12" s="16"/>
      <c r="H12" s="16"/>
      <c r="I12" s="16"/>
      <c r="J12" s="16"/>
      <c r="K12" s="16"/>
      <c r="L12" s="16"/>
    </row>
    <row r="13" spans="1:12" ht="54" customHeight="1" x14ac:dyDescent="0.2">
      <c r="A13" s="191"/>
      <c r="B13" s="38" t="s">
        <v>100</v>
      </c>
      <c r="C13" s="41">
        <f>C11+C12</f>
        <v>104.34</v>
      </c>
      <c r="D13" s="14"/>
      <c r="E13" s="16"/>
      <c r="F13" s="16"/>
      <c r="G13" s="16"/>
      <c r="H13" s="16"/>
      <c r="I13" s="16"/>
      <c r="J13" s="16"/>
      <c r="K13" s="16"/>
      <c r="L13" s="16"/>
    </row>
    <row r="14" spans="1:12" ht="72" customHeight="1" x14ac:dyDescent="0.2">
      <c r="A14" s="37" t="s">
        <v>8</v>
      </c>
      <c r="B14" s="38" t="s">
        <v>133</v>
      </c>
      <c r="C14" s="41">
        <f>ROUND(IF(C5&lt;&gt;0,C13*C5,C13*C4),2)</f>
        <v>3.18</v>
      </c>
      <c r="D14" s="14"/>
      <c r="E14" s="16"/>
      <c r="F14" s="16"/>
      <c r="G14" s="16"/>
      <c r="H14" s="16"/>
      <c r="I14" s="16"/>
      <c r="J14" s="16"/>
      <c r="K14" s="16"/>
      <c r="L14" s="16"/>
    </row>
    <row r="15" spans="1:12" ht="36" customHeight="1" x14ac:dyDescent="0.2">
      <c r="A15" s="37" t="s">
        <v>11</v>
      </c>
      <c r="B15" s="38" t="s">
        <v>102</v>
      </c>
      <c r="C15" s="40">
        <v>100</v>
      </c>
      <c r="D15" s="14"/>
      <c r="E15" s="16"/>
      <c r="F15" s="16"/>
      <c r="G15" s="16"/>
      <c r="H15" s="16"/>
      <c r="I15" s="16"/>
      <c r="J15" s="16"/>
      <c r="K15" s="16"/>
      <c r="L15" s="16"/>
    </row>
    <row r="16" spans="1:12" ht="36" customHeight="1" x14ac:dyDescent="0.2">
      <c r="A16" s="37" t="s">
        <v>12</v>
      </c>
      <c r="B16" s="38" t="s">
        <v>103</v>
      </c>
      <c r="C16" s="41">
        <f>ROUND(IF(C7&lt;&gt;0,C15*C7,C15*C6),2)</f>
        <v>2.94</v>
      </c>
      <c r="D16" s="14"/>
      <c r="E16" s="16"/>
      <c r="F16" s="16"/>
      <c r="G16" s="16"/>
      <c r="H16" s="16"/>
      <c r="I16" s="16"/>
      <c r="J16" s="16"/>
      <c r="K16" s="16"/>
      <c r="L16" s="16"/>
    </row>
    <row r="17" spans="1:12" ht="36" customHeight="1" x14ac:dyDescent="0.2">
      <c r="A17" s="43" t="s">
        <v>13</v>
      </c>
      <c r="B17" s="44" t="s">
        <v>136</v>
      </c>
      <c r="C17" s="45">
        <f>C14-C16</f>
        <v>0.24</v>
      </c>
      <c r="D17" s="14"/>
      <c r="E17" s="16"/>
      <c r="F17" s="16"/>
      <c r="G17" s="16"/>
      <c r="H17" s="16"/>
      <c r="I17" s="16"/>
      <c r="J17" s="16"/>
      <c r="K17" s="16"/>
      <c r="L17" s="16"/>
    </row>
    <row r="18" spans="1:12" ht="12.75" x14ac:dyDescent="0.2">
      <c r="A18" s="46"/>
      <c r="B18" s="47"/>
      <c r="C18" s="47"/>
      <c r="D18" s="48"/>
      <c r="E18" s="16"/>
      <c r="F18" s="16"/>
      <c r="G18" s="16"/>
      <c r="H18" s="16"/>
      <c r="I18" s="16"/>
      <c r="J18" s="16"/>
      <c r="K18" s="16"/>
    </row>
    <row r="19" spans="1:12" ht="31.5" customHeight="1" x14ac:dyDescent="0.2">
      <c r="A19" s="182" t="s">
        <v>117</v>
      </c>
      <c r="B19" s="182"/>
      <c r="C19" s="182"/>
      <c r="D19" s="48"/>
      <c r="E19" s="16"/>
      <c r="F19" s="16"/>
      <c r="G19" s="16"/>
      <c r="H19" s="16"/>
      <c r="I19" s="16"/>
      <c r="J19" s="16"/>
      <c r="K19" s="16"/>
    </row>
    <row r="20" spans="1:12" ht="26.65" customHeight="1" x14ac:dyDescent="0.2">
      <c r="A20" s="23"/>
      <c r="B20" s="8"/>
      <c r="C20" s="8"/>
      <c r="D20" s="18"/>
      <c r="E20" s="16"/>
      <c r="F20" s="16"/>
      <c r="G20" s="16"/>
      <c r="H20" s="16"/>
      <c r="I20" s="16"/>
      <c r="J20" s="16"/>
      <c r="K20" s="16"/>
    </row>
    <row r="21" spans="1:12" x14ac:dyDescent="0.2">
      <c r="A21" s="7"/>
      <c r="B21" s="8"/>
      <c r="C21" s="8"/>
      <c r="D21" s="18"/>
      <c r="E21" s="16"/>
      <c r="F21" s="16"/>
      <c r="G21" s="16"/>
      <c r="H21" s="16"/>
      <c r="I21" s="16"/>
      <c r="J21" s="16"/>
      <c r="K21" s="16"/>
    </row>
    <row r="22" spans="1:12" x14ac:dyDescent="0.2">
      <c r="A22" s="7"/>
      <c r="B22" s="8"/>
      <c r="C22" s="8"/>
      <c r="D22" s="18"/>
      <c r="E22" s="16"/>
      <c r="F22" s="16"/>
      <c r="G22" s="16"/>
      <c r="H22" s="16"/>
      <c r="I22" s="16"/>
      <c r="J22" s="16"/>
      <c r="K22" s="16"/>
    </row>
    <row r="23" spans="1:12" x14ac:dyDescent="0.2">
      <c r="A23" s="7"/>
      <c r="B23" s="8"/>
      <c r="C23" s="8"/>
      <c r="D23" s="18"/>
      <c r="E23" s="16"/>
      <c r="F23" s="16"/>
      <c r="G23" s="16"/>
      <c r="H23" s="16"/>
      <c r="I23" s="16"/>
      <c r="J23" s="16"/>
      <c r="K23" s="16"/>
    </row>
    <row r="24" spans="1:12" x14ac:dyDescent="0.2">
      <c r="A24" s="7"/>
      <c r="B24" s="8"/>
      <c r="C24" s="8"/>
      <c r="D24" s="18"/>
      <c r="E24" s="16"/>
      <c r="F24" s="16"/>
      <c r="G24" s="16"/>
      <c r="H24" s="16"/>
      <c r="I24" s="16"/>
      <c r="J24" s="16"/>
      <c r="K24" s="16"/>
    </row>
    <row r="25" spans="1:12" x14ac:dyDescent="0.2">
      <c r="A25" s="7"/>
      <c r="B25" s="8"/>
      <c r="C25" s="8"/>
      <c r="D25" s="18"/>
      <c r="E25" s="16"/>
      <c r="F25" s="16"/>
      <c r="G25" s="16"/>
      <c r="H25" s="16"/>
      <c r="I25" s="16"/>
      <c r="J25" s="16"/>
      <c r="K25" s="16"/>
    </row>
    <row r="26" spans="1:12" x14ac:dyDescent="0.2">
      <c r="A26" s="7"/>
      <c r="B26" s="8"/>
      <c r="C26" s="8"/>
      <c r="D26" s="18"/>
      <c r="E26" s="16"/>
      <c r="F26" s="16"/>
      <c r="G26" s="16"/>
      <c r="H26" s="16"/>
      <c r="I26" s="16"/>
      <c r="J26" s="16"/>
      <c r="K26" s="16"/>
    </row>
    <row r="27" spans="1:12" x14ac:dyDescent="0.2">
      <c r="A27" s="7"/>
      <c r="B27" s="8"/>
      <c r="C27" s="8"/>
      <c r="D27" s="18"/>
      <c r="E27" s="16"/>
      <c r="F27" s="16"/>
      <c r="G27" s="16"/>
      <c r="H27" s="16"/>
      <c r="I27" s="16"/>
      <c r="J27" s="16"/>
      <c r="K27" s="16"/>
    </row>
    <row r="28" spans="1:12" x14ac:dyDescent="0.2">
      <c r="A28" s="7"/>
      <c r="B28" s="8"/>
      <c r="C28" s="8"/>
      <c r="D28" s="18"/>
      <c r="E28" s="16"/>
      <c r="F28" s="16"/>
      <c r="G28" s="16"/>
      <c r="H28" s="16"/>
      <c r="I28" s="16"/>
      <c r="J28" s="16"/>
      <c r="K28" s="16"/>
    </row>
    <row r="29" spans="1:12" x14ac:dyDescent="0.2">
      <c r="A29" s="7"/>
      <c r="B29" s="8"/>
      <c r="C29" s="8"/>
      <c r="D29" s="18"/>
      <c r="E29" s="16"/>
      <c r="F29" s="16"/>
      <c r="G29" s="16"/>
      <c r="H29" s="16"/>
      <c r="I29" s="16"/>
      <c r="J29" s="16"/>
      <c r="K29" s="16"/>
    </row>
    <row r="30" spans="1:12" x14ac:dyDescent="0.2">
      <c r="A30" s="7"/>
      <c r="B30" s="8"/>
      <c r="C30" s="8"/>
      <c r="D30" s="18"/>
      <c r="E30" s="16"/>
      <c r="F30" s="16"/>
      <c r="G30" s="16"/>
      <c r="H30" s="16"/>
      <c r="I30" s="16"/>
      <c r="J30" s="16"/>
      <c r="K30" s="16"/>
    </row>
    <row r="31" spans="1:12" x14ac:dyDescent="0.2">
      <c r="A31" s="7"/>
      <c r="B31" s="8"/>
      <c r="C31" s="8"/>
      <c r="D31" s="18"/>
      <c r="E31" s="16"/>
      <c r="F31" s="16"/>
      <c r="G31" s="16"/>
      <c r="H31" s="16"/>
      <c r="I31" s="16"/>
      <c r="J31" s="16"/>
      <c r="K31" s="16"/>
    </row>
    <row r="32" spans="1:12" x14ac:dyDescent="0.2">
      <c r="A32" s="7"/>
      <c r="B32" s="8"/>
      <c r="C32" s="8"/>
      <c r="D32" s="18"/>
      <c r="E32" s="16"/>
      <c r="F32" s="16"/>
      <c r="G32" s="16"/>
      <c r="H32" s="16"/>
      <c r="I32" s="16"/>
      <c r="J32" s="16"/>
      <c r="K32" s="16"/>
    </row>
    <row r="33" spans="1:11" x14ac:dyDescent="0.2">
      <c r="A33" s="7"/>
      <c r="B33" s="8"/>
      <c r="C33" s="8"/>
      <c r="D33" s="18"/>
      <c r="E33" s="16"/>
      <c r="F33" s="16"/>
      <c r="G33" s="16"/>
      <c r="H33" s="16"/>
      <c r="I33" s="16"/>
      <c r="J33" s="16"/>
      <c r="K33" s="16"/>
    </row>
    <row r="34" spans="1:11" x14ac:dyDescent="0.2">
      <c r="A34" s="7"/>
      <c r="B34" s="8"/>
      <c r="C34" s="8"/>
      <c r="D34" s="18"/>
      <c r="E34" s="16"/>
      <c r="F34" s="16"/>
      <c r="G34" s="16"/>
      <c r="H34" s="16"/>
      <c r="I34" s="16"/>
      <c r="J34" s="16"/>
      <c r="K34" s="16"/>
    </row>
    <row r="35" spans="1:11" x14ac:dyDescent="0.2">
      <c r="A35" s="7"/>
      <c r="B35" s="8"/>
      <c r="C35" s="8"/>
      <c r="D35" s="18"/>
      <c r="E35" s="16"/>
      <c r="F35" s="16"/>
      <c r="G35" s="16"/>
      <c r="H35" s="16"/>
      <c r="I35" s="16"/>
      <c r="J35" s="16"/>
      <c r="K35" s="16"/>
    </row>
    <row r="36" spans="1:11" x14ac:dyDescent="0.2">
      <c r="A36" s="7"/>
      <c r="B36" s="8"/>
      <c r="C36" s="8"/>
      <c r="D36" s="18"/>
      <c r="E36" s="16"/>
      <c r="F36" s="16"/>
      <c r="G36" s="16"/>
      <c r="H36" s="16"/>
      <c r="I36" s="16"/>
      <c r="J36" s="16"/>
      <c r="K36" s="16"/>
    </row>
    <row r="37" spans="1:11" x14ac:dyDescent="0.2">
      <c r="A37" s="7"/>
      <c r="B37" s="8"/>
      <c r="C37" s="8"/>
      <c r="D37" s="18"/>
      <c r="E37" s="16"/>
      <c r="F37" s="16"/>
      <c r="G37" s="16"/>
      <c r="H37" s="16"/>
      <c r="I37" s="16"/>
      <c r="J37" s="16"/>
      <c r="K37" s="16"/>
    </row>
    <row r="38" spans="1:11" x14ac:dyDescent="0.2">
      <c r="A38" s="7"/>
      <c r="B38" s="8"/>
      <c r="C38" s="8"/>
      <c r="D38" s="18"/>
      <c r="E38" s="16"/>
      <c r="F38" s="16"/>
      <c r="G38" s="16"/>
      <c r="H38" s="16"/>
      <c r="I38" s="16"/>
      <c r="J38" s="16"/>
      <c r="K38" s="16"/>
    </row>
    <row r="39" spans="1:11" x14ac:dyDescent="0.2">
      <c r="A39" s="7"/>
      <c r="B39" s="8"/>
      <c r="C39" s="8"/>
      <c r="D39" s="18"/>
      <c r="E39" s="16"/>
      <c r="F39" s="16"/>
      <c r="G39" s="16"/>
      <c r="H39" s="16"/>
      <c r="I39" s="16"/>
      <c r="J39" s="16"/>
      <c r="K39" s="16"/>
    </row>
    <row r="40" spans="1:11" x14ac:dyDescent="0.2">
      <c r="A40" s="7"/>
      <c r="B40" s="8"/>
      <c r="C40" s="8"/>
      <c r="D40" s="18"/>
      <c r="E40" s="16"/>
      <c r="F40" s="16"/>
      <c r="G40" s="16"/>
      <c r="H40" s="16"/>
      <c r="I40" s="16"/>
      <c r="J40" s="16"/>
      <c r="K40" s="16"/>
    </row>
    <row r="41" spans="1:11" x14ac:dyDescent="0.2">
      <c r="A41" s="7"/>
      <c r="B41" s="8"/>
      <c r="C41" s="8"/>
      <c r="D41" s="18"/>
      <c r="E41" s="16"/>
      <c r="F41" s="16"/>
      <c r="G41" s="16"/>
      <c r="H41" s="16"/>
      <c r="I41" s="16"/>
      <c r="J41" s="16"/>
      <c r="K41" s="16"/>
    </row>
    <row r="42" spans="1:11" x14ac:dyDescent="0.2">
      <c r="A42" s="7"/>
      <c r="B42" s="8"/>
      <c r="C42" s="8"/>
      <c r="D42" s="18"/>
      <c r="E42" s="16"/>
      <c r="F42" s="16"/>
      <c r="G42" s="16"/>
      <c r="H42" s="16"/>
      <c r="I42" s="16"/>
      <c r="J42" s="16"/>
      <c r="K42" s="16"/>
    </row>
    <row r="43" spans="1:11" x14ac:dyDescent="0.2">
      <c r="A43" s="7"/>
      <c r="B43" s="8"/>
      <c r="C43" s="8"/>
      <c r="D43" s="18"/>
      <c r="E43" s="16"/>
      <c r="F43" s="16"/>
      <c r="G43" s="16"/>
      <c r="H43" s="16"/>
      <c r="I43" s="16"/>
      <c r="J43" s="16"/>
      <c r="K43" s="16"/>
    </row>
    <row r="44" spans="1:11" x14ac:dyDescent="0.2">
      <c r="A44" s="7"/>
      <c r="B44" s="8"/>
      <c r="C44" s="8"/>
      <c r="D44" s="18"/>
      <c r="E44" s="16"/>
      <c r="F44" s="16"/>
      <c r="G44" s="16"/>
      <c r="H44" s="16"/>
      <c r="I44" s="16"/>
      <c r="J44" s="16"/>
      <c r="K44" s="16"/>
    </row>
    <row r="45" spans="1:11" x14ac:dyDescent="0.2">
      <c r="A45" s="7"/>
      <c r="B45" s="8"/>
      <c r="C45" s="8"/>
      <c r="D45" s="18"/>
      <c r="E45" s="16"/>
      <c r="F45" s="16"/>
      <c r="G45" s="16"/>
      <c r="H45" s="16"/>
      <c r="I45" s="16"/>
      <c r="J45" s="16"/>
      <c r="K45" s="16"/>
    </row>
    <row r="46" spans="1:11" x14ac:dyDescent="0.2">
      <c r="A46" s="7"/>
      <c r="B46" s="8"/>
      <c r="C46" s="8"/>
      <c r="D46" s="18"/>
      <c r="E46" s="16"/>
      <c r="F46" s="16"/>
      <c r="G46" s="16"/>
      <c r="H46" s="16"/>
      <c r="I46" s="16"/>
      <c r="J46" s="16"/>
      <c r="K46" s="16"/>
    </row>
    <row r="47" spans="1:11" x14ac:dyDescent="0.2">
      <c r="A47" s="7"/>
      <c r="B47" s="8"/>
      <c r="C47" s="8"/>
      <c r="D47" s="18"/>
      <c r="E47" s="16"/>
      <c r="F47" s="16"/>
      <c r="G47" s="16"/>
      <c r="H47" s="16"/>
      <c r="I47" s="16"/>
      <c r="J47" s="16"/>
      <c r="K47" s="16"/>
    </row>
    <row r="48" spans="1:11" x14ac:dyDescent="0.2">
      <c r="A48" s="7"/>
      <c r="B48" s="8"/>
      <c r="C48" s="8"/>
      <c r="D48" s="18"/>
      <c r="E48" s="16"/>
      <c r="F48" s="16"/>
      <c r="G48" s="16"/>
      <c r="H48" s="16"/>
      <c r="I48" s="16"/>
      <c r="J48" s="16"/>
      <c r="K48" s="16"/>
    </row>
    <row r="49" spans="1:11" x14ac:dyDescent="0.2">
      <c r="A49" s="7"/>
      <c r="B49" s="8"/>
      <c r="C49" s="8"/>
      <c r="D49" s="18"/>
      <c r="E49" s="16"/>
      <c r="F49" s="16"/>
      <c r="G49" s="16"/>
      <c r="H49" s="16"/>
      <c r="I49" s="16"/>
      <c r="J49" s="16"/>
      <c r="K49" s="16"/>
    </row>
    <row r="50" spans="1:11" x14ac:dyDescent="0.2">
      <c r="A50" s="7"/>
      <c r="B50" s="8"/>
      <c r="C50" s="8"/>
      <c r="D50" s="18"/>
      <c r="E50" s="16"/>
      <c r="F50" s="16"/>
      <c r="G50" s="16"/>
      <c r="H50" s="16"/>
      <c r="I50" s="16"/>
      <c r="J50" s="16"/>
      <c r="K50" s="16"/>
    </row>
    <row r="51" spans="1:11" x14ac:dyDescent="0.2">
      <c r="A51" s="7"/>
      <c r="B51" s="8"/>
      <c r="C51" s="8"/>
      <c r="D51" s="18"/>
      <c r="E51" s="16"/>
      <c r="F51" s="16"/>
      <c r="G51" s="16"/>
      <c r="H51" s="16"/>
      <c r="I51" s="16"/>
      <c r="J51" s="16"/>
      <c r="K51" s="16"/>
    </row>
    <row r="52" spans="1:11" x14ac:dyDescent="0.2">
      <c r="A52" s="7"/>
      <c r="B52" s="8"/>
      <c r="C52" s="8"/>
      <c r="D52" s="18"/>
      <c r="E52" s="16"/>
      <c r="F52" s="16"/>
      <c r="G52" s="16"/>
      <c r="H52" s="16"/>
      <c r="I52" s="16"/>
      <c r="J52" s="16"/>
      <c r="K52" s="16"/>
    </row>
    <row r="53" spans="1:11" x14ac:dyDescent="0.2">
      <c r="A53" s="7"/>
      <c r="B53" s="8"/>
      <c r="C53" s="8"/>
      <c r="D53" s="18"/>
      <c r="E53" s="16"/>
      <c r="F53" s="16"/>
      <c r="G53" s="16"/>
      <c r="H53" s="16"/>
      <c r="I53" s="16"/>
      <c r="J53" s="16"/>
      <c r="K53" s="16"/>
    </row>
    <row r="54" spans="1:11" x14ac:dyDescent="0.2">
      <c r="A54" s="7"/>
      <c r="B54" s="8"/>
      <c r="C54" s="8"/>
      <c r="D54" s="18"/>
      <c r="E54" s="16"/>
      <c r="F54" s="16"/>
      <c r="G54" s="16"/>
      <c r="H54" s="16"/>
      <c r="I54" s="16"/>
      <c r="J54" s="16"/>
      <c r="K54" s="16"/>
    </row>
    <row r="55" spans="1:11" x14ac:dyDescent="0.2">
      <c r="A55" s="7"/>
      <c r="B55" s="8"/>
      <c r="C55" s="8"/>
      <c r="D55" s="18"/>
      <c r="E55" s="16"/>
      <c r="F55" s="16"/>
      <c r="G55" s="16"/>
      <c r="H55" s="16"/>
      <c r="I55" s="16"/>
      <c r="J55" s="16"/>
      <c r="K55" s="16"/>
    </row>
    <row r="56" spans="1:11" x14ac:dyDescent="0.2">
      <c r="A56" s="7"/>
      <c r="B56" s="8"/>
      <c r="C56" s="8"/>
      <c r="D56" s="18"/>
      <c r="E56" s="16"/>
      <c r="F56" s="16"/>
      <c r="G56" s="16"/>
      <c r="H56" s="16"/>
      <c r="I56" s="16"/>
      <c r="J56" s="16"/>
      <c r="K56" s="16"/>
    </row>
    <row r="57" spans="1:11" x14ac:dyDescent="0.2">
      <c r="A57" s="7"/>
      <c r="B57" s="8"/>
      <c r="C57" s="8"/>
      <c r="D57" s="18"/>
      <c r="E57" s="16"/>
      <c r="F57" s="16"/>
      <c r="G57" s="16"/>
      <c r="H57" s="16"/>
      <c r="I57" s="16"/>
      <c r="J57" s="16"/>
      <c r="K57" s="16"/>
    </row>
    <row r="58" spans="1:11" x14ac:dyDescent="0.2">
      <c r="A58" s="7"/>
      <c r="B58" s="8"/>
      <c r="C58" s="8"/>
      <c r="D58" s="18"/>
      <c r="E58" s="16"/>
      <c r="F58" s="16"/>
      <c r="G58" s="16"/>
      <c r="H58" s="16"/>
      <c r="I58" s="16"/>
      <c r="J58" s="16"/>
      <c r="K58" s="16"/>
    </row>
    <row r="59" spans="1:11" x14ac:dyDescent="0.2">
      <c r="A59" s="7"/>
      <c r="B59" s="8"/>
      <c r="C59" s="8"/>
      <c r="D59" s="18"/>
      <c r="E59" s="16"/>
      <c r="F59" s="16"/>
      <c r="G59" s="16"/>
      <c r="H59" s="16"/>
      <c r="I59" s="16"/>
      <c r="J59" s="16"/>
      <c r="K59" s="16"/>
    </row>
    <row r="60" spans="1:11" x14ac:dyDescent="0.2">
      <c r="A60" s="7"/>
      <c r="B60" s="8"/>
      <c r="C60" s="8"/>
      <c r="D60" s="18"/>
      <c r="E60" s="16"/>
      <c r="F60" s="16"/>
      <c r="G60" s="16"/>
      <c r="H60" s="16"/>
      <c r="I60" s="16"/>
      <c r="J60" s="16"/>
      <c r="K60" s="16"/>
    </row>
    <row r="61" spans="1:11" x14ac:dyDescent="0.2">
      <c r="A61" s="7"/>
      <c r="B61" s="8"/>
      <c r="C61" s="8"/>
      <c r="D61" s="18"/>
      <c r="E61" s="16"/>
      <c r="F61" s="16"/>
      <c r="G61" s="16"/>
      <c r="H61" s="16"/>
      <c r="I61" s="16"/>
      <c r="J61" s="16"/>
      <c r="K61" s="16"/>
    </row>
    <row r="62" spans="1:11" x14ac:dyDescent="0.2">
      <c r="A62" s="7"/>
      <c r="B62" s="8"/>
      <c r="C62" s="8"/>
      <c r="D62" s="18"/>
      <c r="E62" s="16"/>
      <c r="F62" s="16"/>
      <c r="G62" s="16"/>
      <c r="H62" s="16"/>
      <c r="I62" s="16"/>
      <c r="J62" s="16"/>
      <c r="K62" s="16"/>
    </row>
    <row r="63" spans="1:11" x14ac:dyDescent="0.2">
      <c r="A63" s="7"/>
      <c r="B63" s="8"/>
      <c r="C63" s="8"/>
      <c r="D63" s="18"/>
      <c r="E63" s="16"/>
      <c r="F63" s="16"/>
      <c r="G63" s="16"/>
      <c r="H63" s="16"/>
      <c r="I63" s="16"/>
      <c r="J63" s="16"/>
      <c r="K63" s="16"/>
    </row>
    <row r="64" spans="1:11" x14ac:dyDescent="0.2">
      <c r="A64" s="7"/>
      <c r="B64" s="8"/>
      <c r="C64" s="8"/>
      <c r="D64" s="18"/>
      <c r="E64" s="16"/>
      <c r="F64" s="16"/>
      <c r="G64" s="16"/>
      <c r="H64" s="16"/>
      <c r="I64" s="16"/>
      <c r="J64" s="16"/>
      <c r="K64" s="16"/>
    </row>
    <row r="65" spans="1:11" x14ac:dyDescent="0.2">
      <c r="A65" s="7"/>
      <c r="B65" s="8"/>
      <c r="C65" s="8"/>
      <c r="D65" s="18"/>
      <c r="E65" s="16"/>
      <c r="F65" s="16"/>
      <c r="G65" s="16"/>
      <c r="H65" s="16"/>
      <c r="I65" s="16"/>
      <c r="J65" s="16"/>
      <c r="K65" s="16"/>
    </row>
    <row r="66" spans="1:11" x14ac:dyDescent="0.2">
      <c r="A66" s="7"/>
      <c r="B66" s="8"/>
      <c r="C66" s="8"/>
      <c r="D66" s="18"/>
      <c r="E66" s="16"/>
      <c r="F66" s="16"/>
      <c r="G66" s="16"/>
      <c r="H66" s="16"/>
      <c r="I66" s="16"/>
      <c r="J66" s="16"/>
      <c r="K66" s="16"/>
    </row>
    <row r="67" spans="1:11" x14ac:dyDescent="0.2">
      <c r="A67" s="7"/>
      <c r="B67" s="8"/>
      <c r="C67" s="8"/>
      <c r="D67" s="18"/>
      <c r="E67" s="16"/>
      <c r="F67" s="16"/>
      <c r="G67" s="16"/>
      <c r="H67" s="16"/>
      <c r="I67" s="16"/>
      <c r="J67" s="16"/>
      <c r="K67" s="16"/>
    </row>
    <row r="68" spans="1:11" x14ac:dyDescent="0.2">
      <c r="A68" s="7"/>
      <c r="B68" s="8"/>
      <c r="C68" s="8"/>
      <c r="D68" s="18"/>
      <c r="E68" s="16"/>
      <c r="F68" s="16"/>
      <c r="G68" s="16"/>
      <c r="H68" s="16"/>
      <c r="I68" s="16"/>
      <c r="J68" s="16"/>
      <c r="K68" s="16"/>
    </row>
    <row r="69" spans="1:11" x14ac:dyDescent="0.2">
      <c r="A69" s="7"/>
      <c r="B69" s="8"/>
      <c r="C69" s="8"/>
      <c r="D69" s="18"/>
      <c r="E69" s="16"/>
      <c r="F69" s="16"/>
      <c r="G69" s="16"/>
      <c r="H69" s="16"/>
      <c r="I69" s="16"/>
      <c r="J69" s="16"/>
      <c r="K69" s="16"/>
    </row>
    <row r="70" spans="1:11" x14ac:dyDescent="0.2">
      <c r="A70" s="7"/>
      <c r="B70" s="8"/>
      <c r="C70" s="8"/>
      <c r="D70" s="18"/>
      <c r="E70" s="16"/>
      <c r="F70" s="16"/>
      <c r="G70" s="16"/>
      <c r="H70" s="16"/>
      <c r="I70" s="16"/>
      <c r="J70" s="16"/>
      <c r="K70" s="16"/>
    </row>
    <row r="71" spans="1:11" x14ac:dyDescent="0.2">
      <c r="A71" s="7"/>
      <c r="B71" s="8"/>
      <c r="C71" s="8"/>
      <c r="D71" s="18"/>
      <c r="E71" s="16"/>
      <c r="F71" s="16"/>
      <c r="G71" s="16"/>
      <c r="H71" s="16"/>
      <c r="I71" s="16"/>
      <c r="J71" s="16"/>
      <c r="K71" s="16"/>
    </row>
    <row r="72" spans="1:11" x14ac:dyDescent="0.2">
      <c r="A72" s="7"/>
      <c r="B72" s="8"/>
      <c r="C72" s="8"/>
      <c r="D72" s="18"/>
      <c r="E72" s="16"/>
      <c r="F72" s="16"/>
      <c r="G72" s="16"/>
      <c r="H72" s="16"/>
      <c r="I72" s="16"/>
      <c r="J72" s="16"/>
      <c r="K72" s="16"/>
    </row>
    <row r="73" spans="1:11" x14ac:dyDescent="0.2">
      <c r="A73" s="7"/>
      <c r="B73" s="8"/>
      <c r="C73" s="8"/>
      <c r="D73" s="18"/>
      <c r="E73" s="16"/>
      <c r="F73" s="16"/>
      <c r="G73" s="16"/>
      <c r="H73" s="16"/>
      <c r="I73" s="16"/>
      <c r="J73" s="16"/>
      <c r="K73" s="16"/>
    </row>
    <row r="74" spans="1:11" x14ac:dyDescent="0.2">
      <c r="A74" s="7"/>
      <c r="B74" s="8"/>
      <c r="C74" s="8"/>
      <c r="D74" s="18"/>
      <c r="E74" s="16"/>
      <c r="F74" s="16"/>
      <c r="G74" s="16"/>
      <c r="H74" s="16"/>
      <c r="I74" s="16"/>
      <c r="J74" s="16"/>
      <c r="K74" s="16"/>
    </row>
    <row r="75" spans="1:11" x14ac:dyDescent="0.2">
      <c r="A75" s="7"/>
      <c r="B75" s="8"/>
      <c r="C75" s="8"/>
      <c r="D75" s="18"/>
      <c r="E75" s="16"/>
      <c r="F75" s="16"/>
      <c r="G75" s="16"/>
      <c r="H75" s="16"/>
      <c r="I75" s="16"/>
      <c r="J75" s="16"/>
      <c r="K75" s="16"/>
    </row>
    <row r="76" spans="1:11" x14ac:dyDescent="0.2">
      <c r="A76" s="7"/>
      <c r="B76" s="8"/>
      <c r="C76" s="8"/>
      <c r="D76" s="18"/>
      <c r="E76" s="16"/>
      <c r="F76" s="16"/>
      <c r="G76" s="16"/>
      <c r="H76" s="16"/>
      <c r="I76" s="16"/>
      <c r="J76" s="16"/>
      <c r="K76" s="16"/>
    </row>
    <row r="77" spans="1:11" x14ac:dyDescent="0.2">
      <c r="A77" s="7"/>
      <c r="B77" s="8"/>
      <c r="C77" s="8"/>
      <c r="D77" s="18"/>
      <c r="E77" s="16"/>
      <c r="F77" s="16"/>
      <c r="G77" s="16"/>
      <c r="H77" s="16"/>
      <c r="I77" s="16"/>
      <c r="J77" s="16"/>
      <c r="K77" s="16"/>
    </row>
    <row r="78" spans="1:11" x14ac:dyDescent="0.2">
      <c r="A78" s="7"/>
      <c r="B78" s="8"/>
      <c r="C78" s="8"/>
      <c r="D78" s="18"/>
      <c r="E78" s="16"/>
      <c r="F78" s="16"/>
      <c r="G78" s="16"/>
      <c r="H78" s="16"/>
      <c r="I78" s="16"/>
      <c r="J78" s="16"/>
      <c r="K78" s="16"/>
    </row>
    <row r="79" spans="1:11" x14ac:dyDescent="0.2">
      <c r="A79" s="7"/>
      <c r="B79" s="8"/>
      <c r="C79" s="8"/>
      <c r="D79" s="18"/>
      <c r="E79" s="16"/>
      <c r="F79" s="16"/>
      <c r="G79" s="16"/>
      <c r="H79" s="16"/>
      <c r="I79" s="16"/>
      <c r="J79" s="16"/>
      <c r="K79" s="16"/>
    </row>
    <row r="80" spans="1:11" x14ac:dyDescent="0.2">
      <c r="A80" s="7"/>
      <c r="B80" s="8"/>
      <c r="C80" s="8"/>
      <c r="D80" s="18"/>
      <c r="E80" s="16"/>
      <c r="F80" s="16"/>
      <c r="G80" s="16"/>
      <c r="H80" s="16"/>
      <c r="I80" s="16"/>
      <c r="J80" s="16"/>
      <c r="K80" s="16"/>
    </row>
    <row r="81" spans="1:11" x14ac:dyDescent="0.2">
      <c r="A81" s="7"/>
      <c r="B81" s="8"/>
      <c r="C81" s="8"/>
      <c r="D81" s="18"/>
      <c r="E81" s="16"/>
      <c r="F81" s="16"/>
      <c r="G81" s="16"/>
      <c r="H81" s="16"/>
      <c r="I81" s="16"/>
      <c r="J81" s="16"/>
      <c r="K81" s="16"/>
    </row>
    <row r="82" spans="1:11" x14ac:dyDescent="0.2">
      <c r="A82" s="7"/>
      <c r="B82" s="8"/>
      <c r="C82" s="8"/>
      <c r="D82" s="18"/>
      <c r="E82" s="16"/>
      <c r="F82" s="16"/>
      <c r="G82" s="16"/>
      <c r="H82" s="16"/>
      <c r="I82" s="16"/>
      <c r="J82" s="16"/>
      <c r="K82" s="16"/>
    </row>
    <row r="83" spans="1:11" x14ac:dyDescent="0.2">
      <c r="A83" s="7"/>
      <c r="B83" s="8"/>
      <c r="C83" s="8"/>
      <c r="D83" s="18"/>
      <c r="E83" s="16"/>
      <c r="F83" s="16"/>
      <c r="G83" s="16"/>
      <c r="H83" s="16"/>
      <c r="I83" s="16"/>
      <c r="J83" s="16"/>
      <c r="K83" s="16"/>
    </row>
    <row r="84" spans="1:11" x14ac:dyDescent="0.2">
      <c r="A84" s="7"/>
      <c r="B84" s="8"/>
      <c r="C84" s="8"/>
      <c r="D84" s="18"/>
      <c r="E84" s="16"/>
      <c r="F84" s="16"/>
      <c r="G84" s="16"/>
      <c r="H84" s="16"/>
      <c r="I84" s="16"/>
      <c r="J84" s="16"/>
      <c r="K84" s="16"/>
    </row>
    <row r="85" spans="1:11" x14ac:dyDescent="0.2">
      <c r="A85" s="7"/>
      <c r="B85" s="8"/>
      <c r="C85" s="8"/>
      <c r="D85" s="18"/>
      <c r="E85" s="16"/>
      <c r="F85" s="16"/>
      <c r="G85" s="16"/>
      <c r="H85" s="16"/>
      <c r="I85" s="16"/>
      <c r="J85" s="16"/>
      <c r="K85" s="16"/>
    </row>
    <row r="86" spans="1:11" x14ac:dyDescent="0.2">
      <c r="A86" s="7"/>
      <c r="B86" s="8"/>
      <c r="C86" s="8"/>
      <c r="D86" s="18"/>
      <c r="E86" s="16"/>
      <c r="F86" s="16"/>
      <c r="G86" s="16"/>
      <c r="H86" s="16"/>
      <c r="I86" s="16"/>
      <c r="J86" s="16"/>
      <c r="K86" s="16"/>
    </row>
    <row r="87" spans="1:11" x14ac:dyDescent="0.2">
      <c r="A87" s="7"/>
      <c r="B87" s="8"/>
      <c r="C87" s="8"/>
      <c r="D87" s="18"/>
      <c r="E87" s="16"/>
      <c r="F87" s="16"/>
      <c r="G87" s="16"/>
      <c r="H87" s="16"/>
      <c r="I87" s="16"/>
      <c r="J87" s="16"/>
      <c r="K87" s="16"/>
    </row>
    <row r="88" spans="1:11" x14ac:dyDescent="0.2">
      <c r="A88" s="7"/>
      <c r="B88" s="8"/>
      <c r="C88" s="8"/>
      <c r="D88" s="18"/>
      <c r="E88" s="16"/>
      <c r="F88" s="16"/>
      <c r="G88" s="16"/>
      <c r="H88" s="16"/>
      <c r="I88" s="16"/>
      <c r="J88" s="16"/>
      <c r="K88" s="16"/>
    </row>
    <row r="89" spans="1:11" x14ac:dyDescent="0.2">
      <c r="A89" s="7"/>
      <c r="B89" s="8"/>
      <c r="C89" s="8"/>
      <c r="D89" s="18"/>
      <c r="E89" s="16"/>
      <c r="F89" s="16"/>
      <c r="G89" s="16"/>
      <c r="H89" s="16"/>
      <c r="I89" s="16"/>
      <c r="J89" s="16"/>
      <c r="K89" s="16"/>
    </row>
    <row r="90" spans="1:11" x14ac:dyDescent="0.2">
      <c r="A90" s="7"/>
      <c r="B90" s="8"/>
      <c r="C90" s="8"/>
      <c r="D90" s="18"/>
      <c r="E90" s="16"/>
      <c r="F90" s="16"/>
      <c r="G90" s="16"/>
      <c r="H90" s="16"/>
      <c r="I90" s="16"/>
      <c r="J90" s="16"/>
      <c r="K90" s="16"/>
    </row>
    <row r="91" spans="1:11" x14ac:dyDescent="0.2">
      <c r="A91" s="7"/>
      <c r="B91" s="8"/>
      <c r="C91" s="8"/>
      <c r="D91" s="18"/>
      <c r="E91" s="16"/>
      <c r="F91" s="16"/>
      <c r="G91" s="16"/>
      <c r="H91" s="16"/>
      <c r="I91" s="16"/>
      <c r="J91" s="16"/>
      <c r="K91" s="16"/>
    </row>
    <row r="92" spans="1:11" x14ac:dyDescent="0.2">
      <c r="A92" s="7"/>
      <c r="B92" s="8"/>
      <c r="C92" s="8"/>
      <c r="D92" s="18"/>
      <c r="E92" s="16"/>
      <c r="F92" s="16"/>
      <c r="G92" s="16"/>
      <c r="H92" s="16"/>
      <c r="I92" s="16"/>
      <c r="J92" s="16"/>
      <c r="K92" s="16"/>
    </row>
    <row r="93" spans="1:11" x14ac:dyDescent="0.2">
      <c r="A93" s="7"/>
      <c r="B93" s="8"/>
      <c r="C93" s="8"/>
      <c r="D93" s="18"/>
      <c r="E93" s="16"/>
      <c r="F93" s="16"/>
      <c r="G93" s="16"/>
      <c r="H93" s="16"/>
      <c r="I93" s="16"/>
      <c r="J93" s="16"/>
      <c r="K93" s="16"/>
    </row>
    <row r="94" spans="1:11" x14ac:dyDescent="0.2">
      <c r="A94" s="7"/>
      <c r="B94" s="8"/>
      <c r="C94" s="8"/>
      <c r="D94" s="18"/>
      <c r="E94" s="16"/>
      <c r="F94" s="16"/>
      <c r="G94" s="16"/>
      <c r="H94" s="16"/>
      <c r="I94" s="16"/>
      <c r="J94" s="16"/>
      <c r="K94" s="16"/>
    </row>
    <row r="95" spans="1:11" x14ac:dyDescent="0.2">
      <c r="A95" s="7"/>
      <c r="B95" s="8"/>
      <c r="C95" s="8"/>
      <c r="D95" s="18"/>
      <c r="E95" s="16"/>
      <c r="F95" s="16"/>
      <c r="G95" s="16"/>
      <c r="H95" s="16"/>
      <c r="I95" s="16"/>
      <c r="J95" s="16"/>
      <c r="K95" s="16"/>
    </row>
    <row r="96" spans="1:11" x14ac:dyDescent="0.2">
      <c r="A96" s="7"/>
      <c r="B96" s="8"/>
      <c r="C96" s="8"/>
      <c r="D96" s="18"/>
      <c r="E96" s="16"/>
      <c r="F96" s="16"/>
      <c r="G96" s="16"/>
      <c r="H96" s="16"/>
      <c r="I96" s="16"/>
      <c r="J96" s="16"/>
      <c r="K96" s="16"/>
    </row>
    <row r="97" spans="1:11" x14ac:dyDescent="0.2">
      <c r="A97" s="7"/>
      <c r="B97" s="8"/>
      <c r="C97" s="8"/>
      <c r="D97" s="18"/>
      <c r="E97" s="16"/>
      <c r="F97" s="16"/>
      <c r="G97" s="16"/>
      <c r="H97" s="16"/>
      <c r="I97" s="16"/>
      <c r="J97" s="16"/>
      <c r="K97" s="16"/>
    </row>
    <row r="98" spans="1:11" x14ac:dyDescent="0.2">
      <c r="A98" s="7"/>
      <c r="B98" s="8"/>
      <c r="C98" s="8"/>
      <c r="D98" s="18"/>
      <c r="E98" s="16"/>
      <c r="F98" s="16"/>
      <c r="G98" s="16"/>
      <c r="H98" s="16"/>
      <c r="I98" s="16"/>
      <c r="J98" s="16"/>
      <c r="K98" s="16"/>
    </row>
    <row r="99" spans="1:11" x14ac:dyDescent="0.2">
      <c r="A99" s="7"/>
      <c r="B99" s="8"/>
      <c r="C99" s="8"/>
      <c r="D99" s="18"/>
      <c r="E99" s="16"/>
      <c r="F99" s="16"/>
      <c r="G99" s="16"/>
      <c r="H99" s="16"/>
      <c r="I99" s="16"/>
      <c r="J99" s="16"/>
      <c r="K99" s="16"/>
    </row>
    <row r="100" spans="1:11" x14ac:dyDescent="0.2">
      <c r="A100" s="7"/>
      <c r="B100" s="8"/>
      <c r="C100" s="8"/>
      <c r="D100" s="18"/>
      <c r="E100" s="16"/>
      <c r="F100" s="16"/>
      <c r="G100" s="16"/>
      <c r="H100" s="16"/>
      <c r="I100" s="16"/>
      <c r="J100" s="16"/>
      <c r="K100" s="16"/>
    </row>
    <row r="101" spans="1:11" x14ac:dyDescent="0.2">
      <c r="A101" s="7"/>
      <c r="B101" s="8"/>
      <c r="C101" s="8"/>
      <c r="D101" s="18"/>
      <c r="E101" s="16"/>
      <c r="F101" s="16"/>
      <c r="G101" s="16"/>
      <c r="H101" s="16"/>
      <c r="I101" s="16"/>
      <c r="J101" s="16"/>
      <c r="K101" s="16"/>
    </row>
    <row r="102" spans="1:11" x14ac:dyDescent="0.2">
      <c r="A102" s="7"/>
      <c r="B102" s="8"/>
      <c r="C102" s="8"/>
      <c r="D102" s="18"/>
      <c r="E102" s="16"/>
      <c r="F102" s="16"/>
      <c r="G102" s="16"/>
      <c r="H102" s="16"/>
      <c r="I102" s="16"/>
      <c r="J102" s="16"/>
      <c r="K102" s="16"/>
    </row>
    <row r="103" spans="1:11" x14ac:dyDescent="0.2">
      <c r="A103" s="7"/>
      <c r="B103" s="8"/>
      <c r="C103" s="8"/>
      <c r="D103" s="18"/>
      <c r="E103" s="16"/>
      <c r="F103" s="16"/>
      <c r="G103" s="16"/>
      <c r="H103" s="16"/>
      <c r="I103" s="16"/>
      <c r="J103" s="16"/>
      <c r="K103" s="16"/>
    </row>
    <row r="104" spans="1:11" x14ac:dyDescent="0.2">
      <c r="A104" s="7"/>
      <c r="B104" s="8"/>
      <c r="C104" s="8"/>
      <c r="D104" s="18"/>
      <c r="E104" s="16"/>
      <c r="F104" s="16"/>
      <c r="G104" s="16"/>
      <c r="H104" s="16"/>
      <c r="I104" s="16"/>
      <c r="J104" s="16"/>
      <c r="K104" s="16"/>
    </row>
    <row r="105" spans="1:11" x14ac:dyDescent="0.2">
      <c r="A105" s="7"/>
      <c r="B105" s="8"/>
      <c r="C105" s="8"/>
      <c r="D105" s="18"/>
      <c r="E105" s="16"/>
      <c r="F105" s="16"/>
      <c r="G105" s="16"/>
      <c r="H105" s="16"/>
      <c r="I105" s="16"/>
      <c r="J105" s="16"/>
      <c r="K105" s="16"/>
    </row>
    <row r="106" spans="1:11" x14ac:dyDescent="0.2">
      <c r="A106" s="7"/>
      <c r="B106" s="8"/>
      <c r="C106" s="8"/>
      <c r="D106" s="18"/>
      <c r="E106" s="16"/>
      <c r="F106" s="16"/>
      <c r="G106" s="16"/>
      <c r="H106" s="16"/>
      <c r="I106" s="16"/>
      <c r="J106" s="16"/>
      <c r="K106" s="16"/>
    </row>
    <row r="107" spans="1:11" x14ac:dyDescent="0.2">
      <c r="A107" s="7"/>
      <c r="B107" s="8"/>
      <c r="C107" s="8"/>
      <c r="D107" s="18"/>
      <c r="E107" s="16"/>
      <c r="F107" s="16"/>
      <c r="G107" s="16"/>
      <c r="H107" s="16"/>
      <c r="I107" s="16"/>
      <c r="J107" s="16"/>
      <c r="K107" s="16"/>
    </row>
    <row r="108" spans="1:11" x14ac:dyDescent="0.2">
      <c r="A108" s="7"/>
      <c r="B108" s="8"/>
      <c r="C108" s="8"/>
      <c r="D108" s="18"/>
      <c r="E108" s="16"/>
      <c r="F108" s="16"/>
      <c r="G108" s="16"/>
      <c r="H108" s="16"/>
      <c r="I108" s="16"/>
      <c r="J108" s="16"/>
      <c r="K108" s="16"/>
    </row>
    <row r="109" spans="1:11" x14ac:dyDescent="0.2">
      <c r="A109" s="7"/>
      <c r="B109" s="8"/>
      <c r="C109" s="8"/>
      <c r="D109" s="18"/>
      <c r="E109" s="16"/>
      <c r="F109" s="16"/>
      <c r="G109" s="16"/>
      <c r="H109" s="16"/>
      <c r="I109" s="16"/>
      <c r="J109" s="16"/>
      <c r="K109" s="16"/>
    </row>
    <row r="110" spans="1:11" x14ac:dyDescent="0.2">
      <c r="A110" s="7"/>
      <c r="B110" s="8"/>
      <c r="C110" s="8"/>
      <c r="D110" s="18"/>
      <c r="E110" s="16"/>
      <c r="F110" s="16"/>
      <c r="G110" s="16"/>
      <c r="H110" s="16"/>
      <c r="I110" s="16"/>
      <c r="J110" s="16"/>
      <c r="K110" s="16"/>
    </row>
    <row r="111" spans="1:11" x14ac:dyDescent="0.2">
      <c r="A111" s="7"/>
      <c r="B111" s="8"/>
      <c r="C111" s="8"/>
      <c r="D111" s="18"/>
      <c r="E111" s="16"/>
      <c r="F111" s="16"/>
      <c r="G111" s="16"/>
      <c r="H111" s="16"/>
      <c r="I111" s="16"/>
      <c r="J111" s="16"/>
      <c r="K111" s="16"/>
    </row>
  </sheetData>
  <sheetProtection algorithmName="SHA-512" hashValue="iWSY9Br9a2XQNxhOfUKfGiiohaa4iVON7MCcGoA2cnBoFvX7h7WadeQstH8D7HfRbBV0bbmXwKQeWEiar2tfSw==" saltValue="/A4S7jX34QzN/ugm+vflZA==" spinCount="100000" sheet="1" objects="1" scenarios="1"/>
  <mergeCells count="6">
    <mergeCell ref="A19:C19"/>
    <mergeCell ref="A3:C3"/>
    <mergeCell ref="A1:D1"/>
    <mergeCell ref="A2:D2"/>
    <mergeCell ref="A4:A7"/>
    <mergeCell ref="A12:A13"/>
  </mergeCells>
  <dataValidations disablePrompts="1" count="2">
    <dataValidation type="custom" allowBlank="1" showInputMessage="1" sqref="C15 C8">
      <formula1>ROUND(C8,2)</formula1>
    </dataValidation>
    <dataValidation type="custom" allowBlank="1" showInputMessage="1" sqref="C4:C7">
      <formula1>ROUND(C4,4)</formula1>
    </dataValidation>
  </dataValidations>
  <pageMargins left="0.7" right="0.7" top="0.78740157499999996" bottom="0.78740157499999996" header="0.3" footer="0.3"/>
  <pageSetup paperSize="9" scale="77" fitToHeight="0" orientation="portrait" r:id="rId1"/>
  <headerFooter>
    <oddFooter>&amp;L&amp;7TAB-13749/01.25</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4"/>
  <sheetViews>
    <sheetView zoomScale="85" zoomScaleNormal="85" workbookViewId="0">
      <selection activeCell="B36" sqref="B36"/>
    </sheetView>
  </sheetViews>
  <sheetFormatPr baseColWidth="10" defaultRowHeight="15" x14ac:dyDescent="0.2"/>
  <cols>
    <col min="1" max="1" width="8.5703125" style="5" customWidth="1"/>
    <col min="2" max="2" width="37.5703125" style="5" customWidth="1"/>
    <col min="3" max="3" width="8.5703125" style="5" customWidth="1"/>
    <col min="4" max="4" width="34.140625" style="2" customWidth="1"/>
    <col min="5" max="5" width="22.5703125" style="2" customWidth="1"/>
    <col min="6" max="6" width="30.5703125" customWidth="1"/>
  </cols>
  <sheetData>
    <row r="1" spans="1:9" ht="47.45" customHeight="1" x14ac:dyDescent="0.2">
      <c r="A1" s="206" t="s">
        <v>40</v>
      </c>
      <c r="B1" s="206"/>
      <c r="C1" s="206"/>
      <c r="D1" s="206"/>
      <c r="E1" s="206"/>
      <c r="F1" s="206"/>
      <c r="G1" s="16"/>
      <c r="H1" s="16"/>
      <c r="I1" s="16"/>
    </row>
    <row r="2" spans="1:9" ht="23.45" customHeight="1" x14ac:dyDescent="0.2">
      <c r="A2" s="207" t="s">
        <v>7</v>
      </c>
      <c r="B2" s="207"/>
      <c r="C2" s="207"/>
      <c r="D2" s="207"/>
      <c r="E2" s="207"/>
      <c r="F2" s="207"/>
      <c r="G2" s="16"/>
      <c r="H2" s="16"/>
      <c r="I2" s="16"/>
    </row>
    <row r="3" spans="1:9" ht="23.45" customHeight="1" x14ac:dyDescent="0.2">
      <c r="A3" s="152"/>
      <c r="B3" s="152"/>
      <c r="C3" s="152"/>
      <c r="D3" s="152"/>
      <c r="E3" s="152"/>
      <c r="F3" s="20"/>
      <c r="G3" s="16"/>
      <c r="H3" s="16"/>
      <c r="I3" s="16"/>
    </row>
    <row r="4" spans="1:9" s="49" customFormat="1" ht="37.35" customHeight="1" x14ac:dyDescent="0.2">
      <c r="A4" s="210" t="s">
        <v>39</v>
      </c>
      <c r="B4" s="210"/>
      <c r="C4" s="210"/>
      <c r="D4" s="210"/>
      <c r="E4" s="210"/>
      <c r="F4" s="52"/>
      <c r="G4" s="47"/>
      <c r="H4" s="47"/>
      <c r="I4" s="47"/>
    </row>
    <row r="5" spans="1:9" s="49" customFormat="1" ht="36" customHeight="1" x14ac:dyDescent="0.2">
      <c r="A5" s="211" t="s">
        <v>22</v>
      </c>
      <c r="B5" s="211"/>
      <c r="C5" s="211"/>
      <c r="D5" s="211"/>
      <c r="E5" s="211"/>
      <c r="F5" s="47"/>
      <c r="G5" s="47"/>
      <c r="H5" s="47"/>
      <c r="I5" s="47"/>
    </row>
    <row r="6" spans="1:9" s="49" customFormat="1" ht="36" customHeight="1" x14ac:dyDescent="0.2">
      <c r="A6" s="208" t="s">
        <v>72</v>
      </c>
      <c r="B6" s="208"/>
      <c r="C6" s="208"/>
      <c r="D6" s="208"/>
      <c r="E6" s="99" t="s">
        <v>73</v>
      </c>
      <c r="F6" s="50" t="s">
        <v>26</v>
      </c>
      <c r="G6" s="47"/>
      <c r="H6" s="47"/>
      <c r="I6" s="47"/>
    </row>
    <row r="7" spans="1:9" s="49" customFormat="1" ht="36" customHeight="1" x14ac:dyDescent="0.2">
      <c r="A7" s="212"/>
      <c r="B7" s="213"/>
      <c r="C7" s="213"/>
      <c r="D7" s="214"/>
      <c r="E7" s="98"/>
      <c r="F7" s="51"/>
      <c r="G7" s="47"/>
      <c r="H7" s="47"/>
      <c r="I7" s="47"/>
    </row>
    <row r="8" spans="1:9" s="49" customFormat="1" ht="36" customHeight="1" x14ac:dyDescent="0.2">
      <c r="A8" s="215"/>
      <c r="B8" s="216"/>
      <c r="C8" s="216"/>
      <c r="D8" s="217"/>
      <c r="E8" s="40"/>
      <c r="F8" s="51"/>
      <c r="G8" s="47"/>
      <c r="H8" s="47"/>
      <c r="I8" s="47"/>
    </row>
    <row r="9" spans="1:9" s="49" customFormat="1" ht="38.450000000000003" customHeight="1" x14ac:dyDescent="0.2">
      <c r="A9" s="215"/>
      <c r="B9" s="216"/>
      <c r="C9" s="216"/>
      <c r="D9" s="217"/>
      <c r="E9" s="40"/>
      <c r="F9" s="51"/>
      <c r="G9" s="47"/>
      <c r="H9" s="47"/>
      <c r="I9" s="47"/>
    </row>
    <row r="10" spans="1:9" s="49" customFormat="1" ht="27.4" customHeight="1" x14ac:dyDescent="0.2">
      <c r="A10" s="43" t="s">
        <v>20</v>
      </c>
      <c r="B10" s="218" t="s">
        <v>23</v>
      </c>
      <c r="C10" s="219"/>
      <c r="D10" s="220"/>
      <c r="E10" s="45">
        <f>SUM(E7:E9)</f>
        <v>0</v>
      </c>
      <c r="F10" s="51"/>
      <c r="G10" s="47"/>
      <c r="H10" s="47"/>
      <c r="I10" s="47"/>
    </row>
    <row r="11" spans="1:9" s="49" customFormat="1" ht="23.45" customHeight="1" x14ac:dyDescent="0.2">
      <c r="A11" s="221"/>
      <c r="B11" s="221"/>
      <c r="C11" s="221"/>
      <c r="D11" s="221"/>
      <c r="E11" s="221"/>
      <c r="F11" s="50"/>
      <c r="G11" s="47"/>
      <c r="H11" s="47"/>
      <c r="I11" s="47"/>
    </row>
    <row r="12" spans="1:9" s="49" customFormat="1" ht="23.45" customHeight="1" x14ac:dyDescent="0.2">
      <c r="A12" s="193" t="s">
        <v>37</v>
      </c>
      <c r="B12" s="193"/>
      <c r="C12" s="193"/>
      <c r="D12" s="193"/>
      <c r="E12" s="193"/>
      <c r="F12" s="47"/>
      <c r="G12" s="47"/>
      <c r="H12" s="47"/>
      <c r="I12" s="47"/>
    </row>
    <row r="13" spans="1:9" s="49" customFormat="1" ht="12" customHeight="1" x14ac:dyDescent="0.2">
      <c r="A13" s="209"/>
      <c r="B13" s="209"/>
      <c r="C13" s="209"/>
      <c r="D13" s="209"/>
      <c r="E13" s="209"/>
      <c r="F13" s="50" t="s">
        <v>26</v>
      </c>
      <c r="G13" s="47"/>
      <c r="H13" s="47"/>
      <c r="I13" s="47"/>
    </row>
    <row r="14" spans="1:9" ht="36" customHeight="1" x14ac:dyDescent="0.2">
      <c r="A14" s="107" t="s">
        <v>0</v>
      </c>
      <c r="B14" s="108" t="s">
        <v>104</v>
      </c>
      <c r="C14" s="143">
        <v>30</v>
      </c>
      <c r="D14" s="109" t="s">
        <v>105</v>
      </c>
      <c r="E14" s="110">
        <v>1</v>
      </c>
      <c r="F14" s="144"/>
    </row>
    <row r="15" spans="1:9" ht="36" customHeight="1" x14ac:dyDescent="0.2">
      <c r="A15" s="107" t="s">
        <v>1</v>
      </c>
      <c r="B15" s="108" t="s">
        <v>106</v>
      </c>
      <c r="C15" s="143">
        <v>31</v>
      </c>
      <c r="D15" s="109" t="s">
        <v>105</v>
      </c>
      <c r="E15" s="111">
        <f>IF(C14=0,0,C15/C14)</f>
        <v>1.03</v>
      </c>
      <c r="F15" s="144"/>
    </row>
    <row r="16" spans="1:9" ht="36" customHeight="1" x14ac:dyDescent="0.2">
      <c r="A16" s="112" t="s">
        <v>2</v>
      </c>
      <c r="B16" s="197" t="s">
        <v>107</v>
      </c>
      <c r="C16" s="198"/>
      <c r="D16" s="199"/>
      <c r="E16" s="113">
        <f>IF(AND(E15&gt;0,E15&lt;=0.3),0,IF(AND(E15&gt;0.3,E15&lt;0.6),C14*7.5,IF(E15&gt;=0.6,C14*15,0)))</f>
        <v>450</v>
      </c>
      <c r="F16" s="145"/>
    </row>
    <row r="17" spans="1:9" ht="52.5" customHeight="1" x14ac:dyDescent="0.2">
      <c r="A17" s="107" t="s">
        <v>3</v>
      </c>
      <c r="B17" s="114" t="s">
        <v>108</v>
      </c>
      <c r="C17" s="115">
        <v>0</v>
      </c>
      <c r="D17" s="109" t="s">
        <v>109</v>
      </c>
      <c r="E17" s="116">
        <f>C17*317</f>
        <v>0</v>
      </c>
      <c r="F17" s="117"/>
      <c r="G17" s="12"/>
    </row>
    <row r="18" spans="1:9" ht="44.65" customHeight="1" x14ac:dyDescent="0.2">
      <c r="A18" s="107" t="s">
        <v>5</v>
      </c>
      <c r="B18" s="114" t="s">
        <v>110</v>
      </c>
      <c r="C18" s="118">
        <v>0</v>
      </c>
      <c r="D18" s="119" t="s">
        <v>109</v>
      </c>
      <c r="E18" s="116">
        <f>C18*317</f>
        <v>0</v>
      </c>
      <c r="F18" s="117"/>
      <c r="G18" s="12"/>
    </row>
    <row r="19" spans="1:9" s="4" customFormat="1" ht="11.45" customHeight="1" x14ac:dyDescent="0.2">
      <c r="A19" s="200"/>
      <c r="B19" s="201"/>
      <c r="C19" s="201"/>
      <c r="D19" s="201"/>
      <c r="E19" s="202"/>
      <c r="F19" s="140"/>
      <c r="G19" s="120"/>
    </row>
    <row r="20" spans="1:9" ht="36" customHeight="1" x14ac:dyDescent="0.2">
      <c r="A20" s="121" t="s">
        <v>4</v>
      </c>
      <c r="B20" s="203" t="s">
        <v>24</v>
      </c>
      <c r="C20" s="204"/>
      <c r="D20" s="205"/>
      <c r="E20" s="122">
        <f>E16+E17+E18</f>
        <v>450</v>
      </c>
      <c r="F20" s="117"/>
      <c r="G20" s="12"/>
    </row>
    <row r="21" spans="1:9" ht="23.45" customHeight="1" x14ac:dyDescent="0.2">
      <c r="A21" s="129"/>
      <c r="B21" s="130"/>
      <c r="C21" s="130"/>
      <c r="D21" s="130"/>
      <c r="E21" s="128"/>
      <c r="F21" s="141"/>
      <c r="G21" s="131"/>
    </row>
    <row r="22" spans="1:9" s="49" customFormat="1" ht="23.45" customHeight="1" x14ac:dyDescent="0.2">
      <c r="A22" s="193" t="s">
        <v>137</v>
      </c>
      <c r="B22" s="193"/>
      <c r="C22" s="193"/>
      <c r="D22" s="193"/>
      <c r="E22" s="193"/>
      <c r="F22" s="47"/>
      <c r="G22" s="47"/>
      <c r="H22" s="47"/>
      <c r="I22" s="47"/>
    </row>
    <row r="23" spans="1:9" s="4" customFormat="1" ht="11.45" customHeight="1" x14ac:dyDescent="0.2">
      <c r="A23" s="132"/>
      <c r="B23" s="132"/>
      <c r="C23" s="132"/>
      <c r="D23" s="132"/>
      <c r="E23" s="132"/>
      <c r="F23" s="142"/>
      <c r="G23" s="120"/>
    </row>
    <row r="24" spans="1:9" s="4" customFormat="1" ht="57" customHeight="1" x14ac:dyDescent="0.2">
      <c r="A24" s="121" t="s">
        <v>8</v>
      </c>
      <c r="B24" s="192" t="s">
        <v>111</v>
      </c>
      <c r="C24" s="192"/>
      <c r="D24" s="192"/>
      <c r="E24" s="146">
        <v>0</v>
      </c>
      <c r="F24" s="123"/>
      <c r="G24" s="120"/>
    </row>
    <row r="25" spans="1:9" s="4" customFormat="1" ht="23.45" customHeight="1" x14ac:dyDescent="0.2">
      <c r="A25" s="10"/>
      <c r="B25" s="127"/>
      <c r="C25" s="127"/>
      <c r="D25" s="127"/>
      <c r="E25" s="128"/>
      <c r="F25" s="141"/>
      <c r="G25" s="120"/>
    </row>
    <row r="26" spans="1:9" s="49" customFormat="1" ht="23.45" customHeight="1" x14ac:dyDescent="0.2">
      <c r="A26" s="193" t="s">
        <v>138</v>
      </c>
      <c r="B26" s="193"/>
      <c r="C26" s="193"/>
      <c r="D26" s="193"/>
      <c r="E26" s="193"/>
      <c r="F26" s="47"/>
      <c r="G26" s="47"/>
      <c r="H26" s="47"/>
      <c r="I26" s="47"/>
    </row>
    <row r="27" spans="1:9" s="4" customFormat="1" ht="11.45" customHeight="1" x14ac:dyDescent="0.2">
      <c r="A27" s="124"/>
      <c r="B27" s="124"/>
      <c r="C27" s="124"/>
      <c r="D27" s="124"/>
      <c r="E27" s="124"/>
      <c r="F27" s="141"/>
      <c r="G27" s="120"/>
    </row>
    <row r="28" spans="1:9" s="4" customFormat="1" ht="48" customHeight="1" x14ac:dyDescent="0.2">
      <c r="A28" s="121" t="s">
        <v>11</v>
      </c>
      <c r="B28" s="192" t="s">
        <v>118</v>
      </c>
      <c r="C28" s="192"/>
      <c r="D28" s="192"/>
      <c r="E28" s="146">
        <v>0</v>
      </c>
      <c r="F28" s="123"/>
      <c r="G28" s="120"/>
    </row>
    <row r="29" spans="1:9" ht="12.95" customHeight="1" x14ac:dyDescent="0.2">
      <c r="A29" s="194"/>
      <c r="B29" s="194"/>
      <c r="C29" s="194"/>
      <c r="D29" s="194"/>
      <c r="E29" s="194"/>
      <c r="F29" s="16"/>
    </row>
    <row r="30" spans="1:9" s="4" customFormat="1" ht="72" customHeight="1" x14ac:dyDescent="0.2">
      <c r="A30" s="195" t="s">
        <v>134</v>
      </c>
      <c r="B30" s="195"/>
      <c r="C30" s="195"/>
      <c r="D30" s="195"/>
      <c r="E30" s="195"/>
      <c r="F30" s="20"/>
    </row>
    <row r="31" spans="1:9" ht="11.45" customHeight="1" x14ac:dyDescent="0.2">
      <c r="A31" s="196"/>
      <c r="B31" s="196"/>
      <c r="C31" s="196"/>
      <c r="D31" s="196"/>
      <c r="E31" s="196"/>
      <c r="F31" s="16"/>
    </row>
    <row r="32" spans="1:9" s="4" customFormat="1" ht="61.5" customHeight="1" x14ac:dyDescent="0.2">
      <c r="A32" s="195" t="s">
        <v>135</v>
      </c>
      <c r="B32" s="195"/>
      <c r="C32" s="195"/>
      <c r="D32" s="195"/>
      <c r="E32" s="195"/>
      <c r="F32" s="20"/>
    </row>
    <row r="33" spans="1:6" x14ac:dyDescent="0.2">
      <c r="A33" s="194"/>
      <c r="B33" s="194"/>
      <c r="C33" s="194"/>
      <c r="D33" s="194"/>
      <c r="E33" s="194"/>
      <c r="F33" s="16"/>
    </row>
    <row r="34" spans="1:6" ht="71.45" customHeight="1" x14ac:dyDescent="0.2">
      <c r="A34" s="195" t="s">
        <v>142</v>
      </c>
      <c r="B34" s="195"/>
      <c r="C34" s="195"/>
      <c r="D34" s="195"/>
      <c r="E34" s="195"/>
      <c r="F34" s="16"/>
    </row>
  </sheetData>
  <sheetProtection algorithmName="SHA-512" hashValue="g9ayo/oxAfz0/CF3KN0SJDaKhAC3jeKlHW6NpOhmpC8Qvoi7fJx1vIf+uMWc84AkxFXeIBKKjvWHnVii3OcbvA==" saltValue="kmK8Mp+zkmrsz1k3aSRE/A==" spinCount="100000" sheet="1" objects="1" scenarios="1"/>
  <mergeCells count="25">
    <mergeCell ref="B16:D16"/>
    <mergeCell ref="A19:E19"/>
    <mergeCell ref="B20:D20"/>
    <mergeCell ref="A1:F1"/>
    <mergeCell ref="A2:F2"/>
    <mergeCell ref="A6:D6"/>
    <mergeCell ref="A12:E12"/>
    <mergeCell ref="A13:E13"/>
    <mergeCell ref="A4:E4"/>
    <mergeCell ref="A5:E5"/>
    <mergeCell ref="A7:D7"/>
    <mergeCell ref="A8:D8"/>
    <mergeCell ref="A9:D9"/>
    <mergeCell ref="B10:D10"/>
    <mergeCell ref="A11:E11"/>
    <mergeCell ref="B24:D24"/>
    <mergeCell ref="A22:E22"/>
    <mergeCell ref="A33:E33"/>
    <mergeCell ref="A34:E34"/>
    <mergeCell ref="B28:D28"/>
    <mergeCell ref="A29:E29"/>
    <mergeCell ref="A30:E30"/>
    <mergeCell ref="A31:E31"/>
    <mergeCell ref="A32:E32"/>
    <mergeCell ref="A26:E26"/>
  </mergeCells>
  <dataValidations disablePrompts="1" count="2">
    <dataValidation type="custom" allowBlank="1" showInputMessage="1" sqref="E7:E9">
      <formula1>ROUND(E7,2)</formula1>
    </dataValidation>
    <dataValidation type="custom" allowBlank="1" showInputMessage="1" sqref="C17:C18">
      <formula1>ROUND(C17,0)</formula1>
    </dataValidation>
  </dataValidations>
  <pageMargins left="0.7" right="0.7" top="0.78740157499999996" bottom="0.78740157499999996" header="0.3" footer="0.3"/>
  <pageSetup paperSize="9" scale="62" orientation="portrait" r:id="rId1"/>
  <headerFooter>
    <oddFooter>&amp;L&amp;7TAB-13749/01.25</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28"/>
  <sheetViews>
    <sheetView zoomScale="85" zoomScaleNormal="85" workbookViewId="0">
      <selection activeCell="A18" sqref="A18:G18"/>
    </sheetView>
  </sheetViews>
  <sheetFormatPr baseColWidth="10" defaultColWidth="11" defaultRowHeight="15" x14ac:dyDescent="0.2"/>
  <cols>
    <col min="1" max="2" width="7" style="7" customWidth="1"/>
    <col min="3" max="3" width="39.85546875" style="8" customWidth="1"/>
    <col min="4" max="4" width="22.5703125" style="8" customWidth="1"/>
    <col min="5" max="7" width="22.5703125" style="16" customWidth="1"/>
    <col min="8" max="8" width="34.5703125" style="16" customWidth="1"/>
    <col min="9" max="16384" width="11" style="16"/>
  </cols>
  <sheetData>
    <row r="1" spans="1:13" ht="47.45" customHeight="1" x14ac:dyDescent="0.2">
      <c r="A1" s="186" t="s">
        <v>126</v>
      </c>
      <c r="B1" s="186"/>
      <c r="C1" s="186"/>
      <c r="D1" s="186"/>
      <c r="E1" s="186"/>
      <c r="F1" s="186"/>
      <c r="G1" s="186"/>
      <c r="H1" s="186"/>
    </row>
    <row r="2" spans="1:13" ht="23.45" customHeight="1" x14ac:dyDescent="0.2">
      <c r="A2" s="163" t="s">
        <v>7</v>
      </c>
      <c r="B2" s="163"/>
      <c r="C2" s="163"/>
      <c r="D2" s="163"/>
      <c r="E2" s="163"/>
      <c r="F2" s="163"/>
      <c r="G2" s="163"/>
      <c r="H2" s="163"/>
    </row>
    <row r="3" spans="1:13" ht="23.45" customHeight="1" x14ac:dyDescent="0.2">
      <c r="A3" s="147"/>
      <c r="B3" s="147"/>
      <c r="C3" s="147"/>
      <c r="D3" s="147"/>
      <c r="E3" s="147"/>
      <c r="F3" s="147"/>
      <c r="G3" s="147"/>
      <c r="H3" s="147"/>
    </row>
    <row r="4" spans="1:13" ht="18" customHeight="1" x14ac:dyDescent="0.2">
      <c r="A4" s="233" t="s">
        <v>34</v>
      </c>
      <c r="B4" s="233"/>
      <c r="C4" s="233"/>
      <c r="D4" s="233"/>
      <c r="F4" s="18"/>
    </row>
    <row r="5" spans="1:13" ht="18" customHeight="1" x14ac:dyDescent="0.2">
      <c r="A5" s="185"/>
      <c r="B5" s="185"/>
      <c r="C5" s="185"/>
      <c r="D5" s="185"/>
      <c r="F5" s="18"/>
      <c r="H5" s="19" t="s">
        <v>26</v>
      </c>
    </row>
    <row r="6" spans="1:13" customFormat="1" ht="45.95" customHeight="1" x14ac:dyDescent="0.2">
      <c r="A6" s="234" t="s">
        <v>74</v>
      </c>
      <c r="B6" s="235"/>
      <c r="C6" s="235"/>
      <c r="D6" s="235"/>
      <c r="E6" s="235"/>
      <c r="F6" s="235"/>
      <c r="G6" s="91"/>
      <c r="H6" s="22"/>
      <c r="I6" s="16"/>
      <c r="J6" s="16"/>
      <c r="K6" s="16"/>
      <c r="L6" s="16"/>
      <c r="M6" s="16"/>
    </row>
    <row r="7" spans="1:13" customFormat="1" ht="95.45" customHeight="1" x14ac:dyDescent="0.2">
      <c r="A7" s="92"/>
      <c r="B7" s="229"/>
      <c r="C7" s="230"/>
      <c r="D7" s="92" t="s">
        <v>41</v>
      </c>
      <c r="E7" s="92" t="s">
        <v>70</v>
      </c>
      <c r="F7" s="92" t="s">
        <v>71</v>
      </c>
      <c r="G7" s="92" t="s">
        <v>122</v>
      </c>
      <c r="H7" s="22"/>
      <c r="I7" s="16"/>
      <c r="J7" s="16"/>
      <c r="K7" s="16"/>
      <c r="L7" s="16"/>
      <c r="M7" s="16"/>
    </row>
    <row r="8" spans="1:13" customFormat="1" ht="48" customHeight="1" x14ac:dyDescent="0.2">
      <c r="A8" s="43" t="s">
        <v>112</v>
      </c>
      <c r="B8" s="223" t="s">
        <v>123</v>
      </c>
      <c r="C8" s="224"/>
      <c r="D8" s="41">
        <f>'5.4.1'!C30</f>
        <v>20</v>
      </c>
      <c r="E8" s="93">
        <v>0</v>
      </c>
      <c r="F8" s="41">
        <f>D8*E8</f>
        <v>0</v>
      </c>
      <c r="G8" s="41">
        <f>D8-F8</f>
        <v>20</v>
      </c>
      <c r="H8" s="21"/>
      <c r="I8" s="16"/>
      <c r="J8" s="16"/>
      <c r="K8" s="16"/>
      <c r="L8" s="16"/>
      <c r="M8" s="16"/>
    </row>
    <row r="9" spans="1:13" customFormat="1" ht="48" customHeight="1" x14ac:dyDescent="0.2">
      <c r="A9" s="43" t="s">
        <v>143</v>
      </c>
      <c r="B9" s="223" t="s">
        <v>124</v>
      </c>
      <c r="C9" s="224"/>
      <c r="D9" s="41">
        <f>'5.4.1'!C31</f>
        <v>64.34</v>
      </c>
      <c r="E9" s="93">
        <v>0</v>
      </c>
      <c r="F9" s="41">
        <f t="shared" ref="F9:F14" si="0">D9*E9</f>
        <v>0</v>
      </c>
      <c r="G9" s="41">
        <f t="shared" ref="G9:G14" si="1">D9-F9</f>
        <v>64.34</v>
      </c>
      <c r="H9" s="21"/>
      <c r="I9" s="16"/>
      <c r="J9" s="16"/>
      <c r="K9" s="16"/>
      <c r="L9" s="16"/>
      <c r="M9" s="16"/>
    </row>
    <row r="10" spans="1:13" customFormat="1" ht="48" customHeight="1" x14ac:dyDescent="0.2">
      <c r="A10" s="43" t="s">
        <v>113</v>
      </c>
      <c r="B10" s="223" t="s">
        <v>139</v>
      </c>
      <c r="C10" s="224"/>
      <c r="D10" s="41">
        <f>'5.4.2'!C17</f>
        <v>0.24</v>
      </c>
      <c r="E10" s="93">
        <v>0</v>
      </c>
      <c r="F10" s="41">
        <f t="shared" si="0"/>
        <v>0</v>
      </c>
      <c r="G10" s="41">
        <f t="shared" si="1"/>
        <v>0.24</v>
      </c>
      <c r="H10" s="21"/>
      <c r="I10" s="16"/>
      <c r="J10" s="16"/>
      <c r="K10" s="16"/>
      <c r="L10" s="16"/>
      <c r="M10" s="16"/>
    </row>
    <row r="11" spans="1:13" customFormat="1" ht="48" customHeight="1" x14ac:dyDescent="0.2">
      <c r="A11" s="43" t="s">
        <v>114</v>
      </c>
      <c r="B11" s="223" t="s">
        <v>25</v>
      </c>
      <c r="C11" s="224"/>
      <c r="D11" s="41">
        <f>IF('5.4.3, 5.4.4, 5.4.5, 5.4.6'!E10&lt;0,0,'5.4.3, 5.4.4, 5.4.5, 5.4.6'!E10)</f>
        <v>0</v>
      </c>
      <c r="E11" s="93">
        <v>0</v>
      </c>
      <c r="F11" s="41">
        <f t="shared" si="0"/>
        <v>0</v>
      </c>
      <c r="G11" s="41">
        <f t="shared" si="1"/>
        <v>0</v>
      </c>
      <c r="H11" s="21"/>
      <c r="I11" s="16"/>
      <c r="J11" s="16"/>
      <c r="K11" s="16"/>
      <c r="L11" s="16"/>
      <c r="M11" s="16"/>
    </row>
    <row r="12" spans="1:13" customFormat="1" ht="48" customHeight="1" x14ac:dyDescent="0.2">
      <c r="A12" s="43" t="s">
        <v>140</v>
      </c>
      <c r="B12" s="225" t="s">
        <v>141</v>
      </c>
      <c r="C12" s="224"/>
      <c r="D12" s="41">
        <f>IF('5.4.3, 5.4.4, 5.4.5, 5.4.6'!E20&lt;0,0,'5.4.3, 5.4.4, 5.4.5, 5.4.6'!E20)</f>
        <v>450</v>
      </c>
      <c r="E12" s="93">
        <v>0</v>
      </c>
      <c r="F12" s="41">
        <f t="shared" si="0"/>
        <v>0</v>
      </c>
      <c r="G12" s="41">
        <f t="shared" si="1"/>
        <v>450</v>
      </c>
      <c r="H12" s="21"/>
      <c r="I12" s="16"/>
      <c r="J12" s="16"/>
      <c r="K12" s="16"/>
      <c r="L12" s="16"/>
      <c r="M12" s="16"/>
    </row>
    <row r="13" spans="1:13" customFormat="1" ht="48" customHeight="1" x14ac:dyDescent="0.2">
      <c r="A13" s="43" t="s">
        <v>119</v>
      </c>
      <c r="B13" s="225" t="s">
        <v>120</v>
      </c>
      <c r="C13" s="224"/>
      <c r="D13" s="41">
        <f>IF('5.4.3, 5.4.4, 5.4.5, 5.4.6'!E24&lt;0,0,'5.4.3, 5.4.4, 5.4.5, 5.4.6'!E24)</f>
        <v>0</v>
      </c>
      <c r="E13" s="93">
        <v>0</v>
      </c>
      <c r="F13" s="41">
        <f t="shared" si="0"/>
        <v>0</v>
      </c>
      <c r="G13" s="41">
        <f t="shared" si="1"/>
        <v>0</v>
      </c>
      <c r="H13" s="21"/>
      <c r="I13" s="16"/>
      <c r="J13" s="16"/>
      <c r="K13" s="16"/>
      <c r="L13" s="16"/>
      <c r="M13" s="16"/>
    </row>
    <row r="14" spans="1:13" customFormat="1" ht="48" customHeight="1" x14ac:dyDescent="0.2">
      <c r="A14" s="43" t="s">
        <v>121</v>
      </c>
      <c r="B14" s="225" t="s">
        <v>115</v>
      </c>
      <c r="C14" s="224"/>
      <c r="D14" s="41">
        <f>-'5.4.3, 5.4.4, 5.4.5, 5.4.6'!E28</f>
        <v>0</v>
      </c>
      <c r="E14" s="93">
        <v>0.5</v>
      </c>
      <c r="F14" s="41">
        <f t="shared" si="0"/>
        <v>0</v>
      </c>
      <c r="G14" s="41">
        <f t="shared" si="1"/>
        <v>0</v>
      </c>
      <c r="H14" s="21"/>
      <c r="I14" s="16"/>
      <c r="J14" s="16"/>
      <c r="K14" s="16"/>
      <c r="L14" s="16"/>
      <c r="M14" s="16"/>
    </row>
    <row r="15" spans="1:13" customFormat="1" ht="36" customHeight="1" x14ac:dyDescent="0.2">
      <c r="A15" s="226" t="s">
        <v>42</v>
      </c>
      <c r="B15" s="227"/>
      <c r="C15" s="228"/>
      <c r="D15" s="45">
        <f>SUM(D8:D14)</f>
        <v>534.58000000000004</v>
      </c>
      <c r="E15" s="45"/>
      <c r="F15" s="126"/>
      <c r="G15" s="45">
        <f>SUM(G8:G14)</f>
        <v>534.58000000000004</v>
      </c>
      <c r="H15" s="21"/>
      <c r="I15" s="16"/>
      <c r="J15" s="16"/>
      <c r="K15" s="16"/>
      <c r="L15" s="16"/>
      <c r="M15" s="16"/>
    </row>
    <row r="16" spans="1:13" s="4" customFormat="1" ht="34.700000000000003" customHeight="1" x14ac:dyDescent="0.2">
      <c r="A16" s="94" t="s">
        <v>76</v>
      </c>
      <c r="B16" s="95"/>
      <c r="C16" s="96"/>
      <c r="D16" s="94"/>
      <c r="E16" s="95"/>
      <c r="F16" s="97">
        <f>SUM(F8:F14)</f>
        <v>0</v>
      </c>
      <c r="G16" s="91"/>
      <c r="H16" s="21"/>
      <c r="I16" s="20"/>
      <c r="J16" s="20"/>
      <c r="K16" s="20"/>
      <c r="L16" s="20"/>
      <c r="M16" s="20"/>
    </row>
    <row r="17" spans="1:14" customFormat="1" ht="8.65" customHeight="1" x14ac:dyDescent="0.2">
      <c r="A17" s="231"/>
      <c r="B17" s="232"/>
      <c r="C17" s="232"/>
      <c r="D17" s="232"/>
      <c r="E17" s="232"/>
      <c r="F17" s="232"/>
      <c r="G17" s="52"/>
      <c r="H17" s="20"/>
      <c r="I17" s="16"/>
      <c r="J17" s="16"/>
      <c r="K17" s="16"/>
      <c r="L17" s="16"/>
      <c r="M17" s="16"/>
      <c r="N17" s="16"/>
    </row>
    <row r="18" spans="1:14" s="4" customFormat="1" ht="18" customHeight="1" x14ac:dyDescent="0.2">
      <c r="A18" s="222" t="s">
        <v>69</v>
      </c>
      <c r="B18" s="222"/>
      <c r="C18" s="222"/>
      <c r="D18" s="222"/>
      <c r="E18" s="222"/>
      <c r="F18" s="222"/>
      <c r="G18" s="222"/>
      <c r="H18" s="20"/>
      <c r="I18" s="20"/>
      <c r="J18" s="20"/>
      <c r="K18" s="20"/>
      <c r="L18" s="20"/>
      <c r="M18" s="20"/>
      <c r="N18" s="20"/>
    </row>
    <row r="19" spans="1:14" s="4" customFormat="1" ht="18" customHeight="1" x14ac:dyDescent="0.2">
      <c r="A19" s="222" t="s">
        <v>43</v>
      </c>
      <c r="B19" s="222"/>
      <c r="C19" s="222"/>
      <c r="D19" s="222"/>
      <c r="E19" s="222"/>
      <c r="F19" s="222"/>
      <c r="G19" s="222"/>
      <c r="H19" s="20"/>
      <c r="I19" s="20"/>
      <c r="J19" s="20"/>
      <c r="K19" s="20"/>
      <c r="L19" s="20"/>
      <c r="M19" s="20"/>
      <c r="N19" s="20"/>
    </row>
    <row r="20" spans="1:14" s="20" customFormat="1" ht="19.5" customHeight="1" x14ac:dyDescent="0.2">
      <c r="A20" s="222" t="s">
        <v>125</v>
      </c>
      <c r="B20" s="222"/>
      <c r="C20" s="222"/>
      <c r="D20" s="222"/>
      <c r="E20" s="222"/>
    </row>
    <row r="21" spans="1:14" s="20" customFormat="1" ht="36" customHeight="1" x14ac:dyDescent="0.2">
      <c r="A21" s="9"/>
      <c r="B21" s="236"/>
      <c r="C21" s="236"/>
      <c r="D21" s="6"/>
    </row>
    <row r="22" spans="1:14" s="20" customFormat="1" ht="36" customHeight="1" x14ac:dyDescent="0.2">
      <c r="A22" s="9"/>
      <c r="B22" s="236"/>
      <c r="C22" s="236"/>
      <c r="D22" s="6"/>
    </row>
    <row r="23" spans="1:14" s="20" customFormat="1" ht="36" customHeight="1" x14ac:dyDescent="0.2">
      <c r="A23" s="10"/>
      <c r="B23" s="237"/>
      <c r="C23" s="238"/>
      <c r="D23" s="11"/>
    </row>
    <row r="24" spans="1:14" s="20" customFormat="1" ht="26.65" customHeight="1" x14ac:dyDescent="0.2">
      <c r="A24" s="236"/>
      <c r="B24" s="236"/>
      <c r="C24" s="236"/>
      <c r="D24" s="236"/>
    </row>
    <row r="25" spans="1:14" s="20" customFormat="1" ht="11.45" customHeight="1" x14ac:dyDescent="0.2">
      <c r="A25" s="239"/>
      <c r="B25" s="239"/>
      <c r="C25" s="239"/>
      <c r="D25" s="239"/>
    </row>
    <row r="26" spans="1:14" s="20" customFormat="1" ht="53.45" customHeight="1" x14ac:dyDescent="0.2">
      <c r="A26" s="236"/>
      <c r="B26" s="236"/>
      <c r="C26" s="236"/>
      <c r="D26" s="236"/>
    </row>
    <row r="27" spans="1:14" s="20" customFormat="1" ht="11.45" customHeight="1" x14ac:dyDescent="0.2">
      <c r="A27" s="239"/>
      <c r="B27" s="239"/>
      <c r="C27" s="239"/>
      <c r="D27" s="239"/>
    </row>
    <row r="28" spans="1:14" s="20" customFormat="1" ht="20.45" customHeight="1" x14ac:dyDescent="0.2">
      <c r="A28" s="236"/>
      <c r="B28" s="236"/>
      <c r="C28" s="236"/>
      <c r="D28" s="236"/>
    </row>
  </sheetData>
  <sheetProtection algorithmName="SHA-512" hashValue="d+gQLSnkMmAwwXSCkoOWWDq/QG4X0R3FeOwyj6BN/NBl5OYWQVxdXVx/cs1ii/RDqFtnRDaVDIky55w2G2mOuw==" saltValue="TIFtwJAqQl3RWGIV6Z5KDQ==" spinCount="100000" sheet="1" objects="1" scenarios="1"/>
  <mergeCells count="26">
    <mergeCell ref="A28:D28"/>
    <mergeCell ref="B21:C21"/>
    <mergeCell ref="B22:C22"/>
    <mergeCell ref="B23:C23"/>
    <mergeCell ref="A24:D24"/>
    <mergeCell ref="A25:D25"/>
    <mergeCell ref="A26:D26"/>
    <mergeCell ref="A27:D27"/>
    <mergeCell ref="A5:D5"/>
    <mergeCell ref="A4:D4"/>
    <mergeCell ref="A1:H1"/>
    <mergeCell ref="A2:H2"/>
    <mergeCell ref="A6:F6"/>
    <mergeCell ref="B7:C7"/>
    <mergeCell ref="B8:C8"/>
    <mergeCell ref="B9:C9"/>
    <mergeCell ref="B10:C10"/>
    <mergeCell ref="A17:F17"/>
    <mergeCell ref="A20:E20"/>
    <mergeCell ref="A18:G18"/>
    <mergeCell ref="A19:G19"/>
    <mergeCell ref="B11:C11"/>
    <mergeCell ref="B12:C12"/>
    <mergeCell ref="A15:C15"/>
    <mergeCell ref="B13:C13"/>
    <mergeCell ref="B14:C14"/>
  </mergeCells>
  <dataValidations disablePrompts="1" count="4">
    <dataValidation type="custom" allowBlank="1" showInputMessage="1" sqref="E8:E9">
      <formula1>ROUND(E8,2)</formula1>
    </dataValidation>
    <dataValidation type="custom" allowBlank="1" showInputMessage="1" sqref="E10">
      <formula1>ROUND(E9,2)</formula1>
    </dataValidation>
    <dataValidation type="custom" allowBlank="1" showInputMessage="1" sqref="E11">
      <formula1>ROUND(E9,2)</formula1>
    </dataValidation>
    <dataValidation type="custom" allowBlank="1" showInputMessage="1" sqref="E12:E14">
      <formula1>ROUND(E9,2)</formula1>
    </dataValidation>
  </dataValidations>
  <pageMargins left="0.70866141732283472" right="0.70866141732283472" top="0.78740157480314965" bottom="0.78740157480314965" header="0.31496062992125984" footer="0.31496062992125984"/>
  <pageSetup paperSize="9" scale="68" orientation="landscape" r:id="rId1"/>
  <headerFooter>
    <oddFooter>&amp;L&amp;7TAB-13749/01.25</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5</vt:i4>
      </vt:variant>
    </vt:vector>
  </HeadingPairs>
  <TitlesOfParts>
    <vt:vector size="10" baseType="lpstr">
      <vt:lpstr>Grunddaten</vt:lpstr>
      <vt:lpstr>5.4.1</vt:lpstr>
      <vt:lpstr>5.4.2</vt:lpstr>
      <vt:lpstr>5.4.3, 5.4.4, 5.4.5, 5.4.6</vt:lpstr>
      <vt:lpstr>5.4.7 Ausgleichsbetrag</vt:lpstr>
      <vt:lpstr>'5.4.1'!Druckbereich</vt:lpstr>
      <vt:lpstr>'5.4.2'!Druckbereich</vt:lpstr>
      <vt:lpstr>'5.4.3, 5.4.4, 5.4.5, 5.4.6'!Druckbereich</vt:lpstr>
      <vt:lpstr>'5.4.7 Ausgleichsbetrag'!Druckbereich</vt:lpstr>
      <vt:lpstr>Grunddaten!Druckbereich</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DLT 2023 Anlage 2 zu VWN SPNV</dc:title>
  <dc:creator>TMIL</dc:creator>
  <cp:lastModifiedBy>Petra Forelle</cp:lastModifiedBy>
  <cp:lastPrinted>2025-01-10T11:04:32Z</cp:lastPrinted>
  <dcterms:created xsi:type="dcterms:W3CDTF">2023-07-27T07:49:44Z</dcterms:created>
  <dcterms:modified xsi:type="dcterms:W3CDTF">2025-01-10T11:11:55Z</dcterms:modified>
</cp:coreProperties>
</file>