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AIU\18 Agrar\Programme\2015 Zusammenarbeit LFE\Programmspez Schreiben_Formulare\02 Antrag\"/>
    </mc:Choice>
  </mc:AlternateContent>
  <bookViews>
    <workbookView xWindow="720" yWindow="120" windowWidth="24240" windowHeight="12525" tabRatio="849"/>
  </bookViews>
  <sheets>
    <sheet name="Deckblatt" sheetId="7" r:id="rId1"/>
    <sheet name="Personalplanung" sheetId="22" r:id="rId2"/>
    <sheet name="Kalk.-Grundlage A" sheetId="10" r:id="rId3"/>
    <sheet name="Ausgabenplan A" sheetId="8" r:id="rId4"/>
    <sheet name="Finanzierungsplan A" sheetId="6" r:id="rId5"/>
    <sheet name="Anlage Reisekosten" sheetId="13" r:id="rId6"/>
    <sheet name="Angebotsvergleich" sheetId="11" r:id="rId7"/>
    <sheet name="Angebotsvergleich (2)" sheetId="20" r:id="rId8"/>
    <sheet name="Angebotsvergleich (3)" sheetId="21" r:id="rId9"/>
    <sheet name="Muster Kalkulation " sheetId="19" r:id="rId10"/>
  </sheets>
  <definedNames>
    <definedName name="_xlnm.Print_Area" localSheetId="4">'Finanzierungsplan A'!$A$1:$C$33</definedName>
    <definedName name="_xlnm.Print_Area" localSheetId="1">Personalplanung!$A$1:$U$56</definedName>
    <definedName name="_xlnm.Print_Titles" localSheetId="6">Angebotsvergleich!$1:$15</definedName>
    <definedName name="_xlnm.Print_Titles" localSheetId="7">'Angebotsvergleich (2)'!$1:$15</definedName>
    <definedName name="_xlnm.Print_Titles" localSheetId="8">'Angebotsvergleich (3)'!$1:$15</definedName>
    <definedName name="_xlnm.Print_Titles" localSheetId="5">'Anlage Reisekosten'!$5:$5</definedName>
    <definedName name="_xlnm.Print_Titles" localSheetId="3">'Ausgabenplan A'!$1:$5</definedName>
    <definedName name="_xlnm.Print_Titles" localSheetId="2">'Kalk.-Grundlage A'!$38:$38</definedName>
    <definedName name="_xlnm.Print_Titles" localSheetId="9">'Muster Kalkulation '!$1:$19</definedName>
  </definedNames>
  <calcPr calcId="162913"/>
</workbook>
</file>

<file path=xl/calcChain.xml><?xml version="1.0" encoding="utf-8"?>
<calcChain xmlns="http://schemas.openxmlformats.org/spreadsheetml/2006/main">
  <c r="U34" i="22" l="1"/>
  <c r="T34" i="22"/>
  <c r="U33" i="22"/>
  <c r="T33" i="22"/>
  <c r="U32" i="22"/>
  <c r="T32" i="22"/>
  <c r="U31" i="22"/>
  <c r="T31" i="22"/>
  <c r="U30" i="22"/>
  <c r="T30" i="22"/>
  <c r="U29" i="22"/>
  <c r="T29" i="22"/>
  <c r="U28" i="22"/>
  <c r="T28" i="22"/>
  <c r="U27" i="22"/>
  <c r="T27" i="22"/>
  <c r="U26" i="22"/>
  <c r="T26" i="22"/>
  <c r="U25" i="22"/>
  <c r="T25" i="22"/>
  <c r="U24" i="22"/>
  <c r="T24" i="22"/>
  <c r="U23" i="22"/>
  <c r="T23" i="22"/>
  <c r="U22" i="22"/>
  <c r="T22" i="22"/>
  <c r="U21" i="22"/>
  <c r="T21" i="22"/>
  <c r="U20" i="22"/>
  <c r="T20" i="22"/>
  <c r="U19" i="22"/>
  <c r="T19" i="22"/>
  <c r="U18" i="22"/>
  <c r="T18" i="22"/>
  <c r="U17" i="22"/>
  <c r="T17" i="22"/>
  <c r="U16" i="22"/>
  <c r="T16" i="22"/>
  <c r="U15" i="22"/>
  <c r="T15" i="22"/>
  <c r="U14" i="22"/>
  <c r="T14" i="22"/>
  <c r="U13" i="22"/>
  <c r="T13" i="22"/>
  <c r="U12" i="22"/>
  <c r="T12" i="22"/>
  <c r="U11" i="22"/>
  <c r="T11" i="22"/>
  <c r="U10" i="22"/>
  <c r="T10" i="22"/>
  <c r="T9" i="22"/>
  <c r="U9" i="22" s="1"/>
  <c r="C7" i="10" l="1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J27" i="10" l="1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 l="1"/>
  <c r="I27" i="10" l="1"/>
  <c r="G27" i="10"/>
  <c r="E27" i="10"/>
  <c r="K27" i="10"/>
  <c r="E26" i="10"/>
  <c r="E25" i="10"/>
  <c r="G24" i="10"/>
  <c r="K23" i="10"/>
  <c r="E22" i="10"/>
  <c r="G21" i="10"/>
  <c r="I20" i="10"/>
  <c r="I19" i="10"/>
  <c r="G19" i="10"/>
  <c r="K19" i="10"/>
  <c r="G18" i="10"/>
  <c r="I17" i="10"/>
  <c r="I16" i="10"/>
  <c r="G16" i="10"/>
  <c r="E16" i="10"/>
  <c r="K16" i="10"/>
  <c r="I15" i="10"/>
  <c r="E14" i="10"/>
  <c r="G13" i="10"/>
  <c r="I12" i="10"/>
  <c r="I11" i="10"/>
  <c r="G11" i="10"/>
  <c r="E11" i="10"/>
  <c r="K11" i="10"/>
  <c r="G10" i="10"/>
  <c r="E10" i="10"/>
  <c r="I9" i="10"/>
  <c r="I8" i="10"/>
  <c r="G7" i="10"/>
  <c r="I18" i="10" l="1"/>
  <c r="I10" i="10"/>
  <c r="G26" i="10"/>
  <c r="I26" i="10"/>
  <c r="K26" i="10"/>
  <c r="K25" i="10"/>
  <c r="G25" i="10"/>
  <c r="I25" i="10"/>
  <c r="E24" i="10"/>
  <c r="I24" i="10"/>
  <c r="K24" i="10"/>
  <c r="E23" i="10"/>
  <c r="I23" i="10"/>
  <c r="G23" i="10"/>
  <c r="I22" i="10"/>
  <c r="G22" i="10"/>
  <c r="K22" i="10"/>
  <c r="I21" i="10"/>
  <c r="K21" i="10"/>
  <c r="E21" i="10"/>
  <c r="K20" i="10"/>
  <c r="E20" i="10"/>
  <c r="G20" i="10"/>
  <c r="E19" i="10"/>
  <c r="K18" i="10"/>
  <c r="E18" i="10"/>
  <c r="K17" i="10"/>
  <c r="E17" i="10"/>
  <c r="G17" i="10"/>
  <c r="K15" i="10"/>
  <c r="E15" i="10"/>
  <c r="G15" i="10"/>
  <c r="G14" i="10"/>
  <c r="I14" i="10"/>
  <c r="K14" i="10"/>
  <c r="K13" i="10"/>
  <c r="I13" i="10"/>
  <c r="E13" i="10"/>
  <c r="K12" i="10"/>
  <c r="E12" i="10"/>
  <c r="G12" i="10"/>
  <c r="K10" i="10"/>
  <c r="K9" i="10"/>
  <c r="E9" i="10"/>
  <c r="G9" i="10"/>
  <c r="E8" i="10"/>
  <c r="G8" i="10"/>
  <c r="J28" i="10"/>
  <c r="I7" i="10"/>
  <c r="E7" i="10"/>
  <c r="K7" i="10"/>
  <c r="K8" i="10"/>
  <c r="G28" i="10" l="1"/>
  <c r="G35" i="10" s="1"/>
  <c r="D8" i="8" s="1"/>
  <c r="I28" i="10"/>
  <c r="F7" i="8" s="1"/>
  <c r="E28" i="10"/>
  <c r="B7" i="8" s="1"/>
  <c r="K28" i="10"/>
  <c r="D7" i="8" l="1"/>
  <c r="H137" i="10"/>
  <c r="I35" i="10"/>
  <c r="F8" i="8" s="1"/>
  <c r="E35" i="10"/>
  <c r="B8" i="8" s="1"/>
  <c r="J137" i="10" l="1"/>
  <c r="F137" i="10"/>
  <c r="K35" i="10"/>
  <c r="F22" i="21"/>
  <c r="E22" i="21"/>
  <c r="D22" i="21"/>
  <c r="F22" i="20"/>
  <c r="E22" i="20"/>
  <c r="D22" i="20"/>
  <c r="J134" i="10" l="1"/>
  <c r="J133" i="10"/>
  <c r="J132" i="10"/>
  <c r="J131" i="10"/>
  <c r="J130" i="10"/>
  <c r="J129" i="10"/>
  <c r="J128" i="10"/>
  <c r="J127" i="10"/>
  <c r="J126" i="10"/>
  <c r="H134" i="10"/>
  <c r="H133" i="10"/>
  <c r="H132" i="10"/>
  <c r="H131" i="10"/>
  <c r="H130" i="10"/>
  <c r="H129" i="10"/>
  <c r="H128" i="10"/>
  <c r="H127" i="10"/>
  <c r="H126" i="10"/>
  <c r="F134" i="10"/>
  <c r="F133" i="10"/>
  <c r="F132" i="10"/>
  <c r="F131" i="10"/>
  <c r="F130" i="10"/>
  <c r="K130" i="10" s="1"/>
  <c r="F129" i="10"/>
  <c r="F128" i="10"/>
  <c r="F127" i="10"/>
  <c r="F126" i="10"/>
  <c r="F102" i="10"/>
  <c r="F101" i="10"/>
  <c r="F100" i="10"/>
  <c r="F99" i="10"/>
  <c r="K99" i="10" s="1"/>
  <c r="F98" i="10"/>
  <c r="K98" i="10" s="1"/>
  <c r="F97" i="10"/>
  <c r="F96" i="10"/>
  <c r="F95" i="10"/>
  <c r="F94" i="10"/>
  <c r="F93" i="10"/>
  <c r="F92" i="10"/>
  <c r="H102" i="10"/>
  <c r="K102" i="10" s="1"/>
  <c r="H101" i="10"/>
  <c r="H100" i="10"/>
  <c r="H99" i="10"/>
  <c r="H98" i="10"/>
  <c r="H97" i="10"/>
  <c r="H96" i="10"/>
  <c r="H95" i="10"/>
  <c r="H94" i="10"/>
  <c r="H93" i="10"/>
  <c r="K93" i="10" s="1"/>
  <c r="H92" i="10"/>
  <c r="J102" i="10"/>
  <c r="J101" i="10"/>
  <c r="J100" i="10"/>
  <c r="J99" i="10"/>
  <c r="J98" i="10"/>
  <c r="J97" i="10"/>
  <c r="J96" i="10"/>
  <c r="K96" i="10" s="1"/>
  <c r="J95" i="10"/>
  <c r="J94" i="10"/>
  <c r="J93" i="10"/>
  <c r="J92" i="10"/>
  <c r="J91" i="10"/>
  <c r="H91" i="10"/>
  <c r="F91" i="10"/>
  <c r="K91" i="10" s="1"/>
  <c r="J87" i="10"/>
  <c r="J86" i="10"/>
  <c r="J85" i="10"/>
  <c r="J84" i="10"/>
  <c r="J83" i="10"/>
  <c r="J82" i="10"/>
  <c r="J81" i="10"/>
  <c r="J80" i="10"/>
  <c r="J79" i="10"/>
  <c r="J78" i="10"/>
  <c r="J77" i="10"/>
  <c r="J76" i="10"/>
  <c r="H87" i="10"/>
  <c r="H86" i="10"/>
  <c r="H85" i="10"/>
  <c r="H84" i="10"/>
  <c r="H83" i="10"/>
  <c r="K83" i="10" s="1"/>
  <c r="H82" i="10"/>
  <c r="H81" i="10"/>
  <c r="H80" i="10"/>
  <c r="H79" i="10"/>
  <c r="H78" i="10"/>
  <c r="H77" i="10"/>
  <c r="H76" i="10"/>
  <c r="F87" i="10"/>
  <c r="K87" i="10" s="1"/>
  <c r="F86" i="10"/>
  <c r="K86" i="10" s="1"/>
  <c r="F85" i="10"/>
  <c r="F84" i="10"/>
  <c r="F83" i="10"/>
  <c r="F82" i="10"/>
  <c r="F81" i="10"/>
  <c r="K81" i="10" s="1"/>
  <c r="F80" i="10"/>
  <c r="F79" i="10"/>
  <c r="F78" i="10"/>
  <c r="F77" i="10"/>
  <c r="F76" i="10"/>
  <c r="J48" i="10"/>
  <c r="J47" i="10"/>
  <c r="J46" i="10"/>
  <c r="J45" i="10"/>
  <c r="J44" i="10"/>
  <c r="J43" i="10"/>
  <c r="J42" i="10"/>
  <c r="J41" i="10"/>
  <c r="J40" i="10"/>
  <c r="H48" i="10"/>
  <c r="H47" i="10"/>
  <c r="H46" i="10"/>
  <c r="H45" i="10"/>
  <c r="H44" i="10"/>
  <c r="H43" i="10"/>
  <c r="H42" i="10"/>
  <c r="H41" i="10"/>
  <c r="H40" i="10"/>
  <c r="F48" i="10"/>
  <c r="F47" i="10"/>
  <c r="F46" i="10"/>
  <c r="F45" i="10"/>
  <c r="F44" i="10"/>
  <c r="F43" i="10"/>
  <c r="F42" i="10"/>
  <c r="F41" i="10"/>
  <c r="F40" i="10"/>
  <c r="G70" i="13"/>
  <c r="G69" i="13"/>
  <c r="G68" i="13"/>
  <c r="G67" i="13"/>
  <c r="G45" i="13"/>
  <c r="G44" i="13"/>
  <c r="G43" i="13"/>
  <c r="G42" i="13"/>
  <c r="G76" i="13"/>
  <c r="G75" i="13"/>
  <c r="G74" i="13"/>
  <c r="G73" i="13"/>
  <c r="G72" i="13"/>
  <c r="G71" i="13"/>
  <c r="G66" i="13"/>
  <c r="G65" i="13"/>
  <c r="G81" i="13"/>
  <c r="G80" i="13"/>
  <c r="G79" i="13"/>
  <c r="G78" i="13"/>
  <c r="G77" i="13"/>
  <c r="G47" i="13"/>
  <c r="G46" i="13"/>
  <c r="G41" i="13"/>
  <c r="G40" i="13"/>
  <c r="G39" i="13"/>
  <c r="G38" i="13"/>
  <c r="G37" i="13"/>
  <c r="G36" i="13"/>
  <c r="G52" i="13"/>
  <c r="G51" i="13"/>
  <c r="G50" i="13"/>
  <c r="G49" i="13"/>
  <c r="G48" i="13"/>
  <c r="G18" i="13"/>
  <c r="G17" i="13"/>
  <c r="G16" i="13"/>
  <c r="G15" i="13"/>
  <c r="G14" i="13"/>
  <c r="G13" i="13"/>
  <c r="G12" i="13"/>
  <c r="G11" i="13"/>
  <c r="G23" i="13"/>
  <c r="G22" i="13"/>
  <c r="G21" i="13"/>
  <c r="G20" i="13"/>
  <c r="G19" i="13"/>
  <c r="J144" i="10"/>
  <c r="H144" i="10"/>
  <c r="F144" i="10"/>
  <c r="J159" i="10"/>
  <c r="H159" i="10"/>
  <c r="F159" i="10"/>
  <c r="J158" i="10"/>
  <c r="H158" i="10"/>
  <c r="F158" i="10"/>
  <c r="J157" i="10"/>
  <c r="H157" i="10"/>
  <c r="F157" i="10"/>
  <c r="J156" i="10"/>
  <c r="H156" i="10"/>
  <c r="F156" i="10"/>
  <c r="J161" i="10"/>
  <c r="H161" i="10"/>
  <c r="F161" i="10"/>
  <c r="J160" i="10"/>
  <c r="H160" i="10"/>
  <c r="F160" i="10"/>
  <c r="J146" i="10"/>
  <c r="H146" i="10"/>
  <c r="F146" i="10"/>
  <c r="J145" i="10"/>
  <c r="H145" i="10"/>
  <c r="F145" i="10"/>
  <c r="J143" i="10"/>
  <c r="H143" i="10"/>
  <c r="F143" i="10"/>
  <c r="J148" i="10"/>
  <c r="H148" i="10"/>
  <c r="F148" i="10"/>
  <c r="J147" i="10"/>
  <c r="H147" i="10"/>
  <c r="F147" i="10"/>
  <c r="J118" i="10"/>
  <c r="H118" i="10"/>
  <c r="F118" i="10"/>
  <c r="J117" i="10"/>
  <c r="H117" i="10"/>
  <c r="F117" i="10"/>
  <c r="J116" i="10"/>
  <c r="H116" i="10"/>
  <c r="F116" i="10"/>
  <c r="J120" i="10"/>
  <c r="H120" i="10"/>
  <c r="F120" i="10"/>
  <c r="J119" i="10"/>
  <c r="H119" i="10"/>
  <c r="F119" i="10"/>
  <c r="J108" i="10"/>
  <c r="H108" i="10"/>
  <c r="F108" i="10"/>
  <c r="K56" i="10"/>
  <c r="K55" i="10"/>
  <c r="J68" i="10"/>
  <c r="H68" i="10"/>
  <c r="F68" i="10"/>
  <c r="J67" i="10"/>
  <c r="H67" i="10"/>
  <c r="F67" i="10"/>
  <c r="C28" i="19"/>
  <c r="J163" i="10"/>
  <c r="H163" i="10"/>
  <c r="F163" i="10"/>
  <c r="J162" i="10"/>
  <c r="H162" i="10"/>
  <c r="F162" i="10"/>
  <c r="J155" i="10"/>
  <c r="H155" i="10"/>
  <c r="F155" i="10"/>
  <c r="J154" i="10"/>
  <c r="H154" i="10"/>
  <c r="F154" i="10"/>
  <c r="J150" i="10"/>
  <c r="H150" i="10"/>
  <c r="F150" i="10"/>
  <c r="J149" i="10"/>
  <c r="H149" i="10"/>
  <c r="F149" i="10"/>
  <c r="J142" i="10"/>
  <c r="H142" i="10"/>
  <c r="F142" i="10"/>
  <c r="J141" i="10"/>
  <c r="H141" i="10"/>
  <c r="F141" i="10"/>
  <c r="F115" i="10"/>
  <c r="H115" i="10"/>
  <c r="J115" i="10"/>
  <c r="C21" i="6"/>
  <c r="K54" i="10"/>
  <c r="K57" i="10"/>
  <c r="K58" i="10"/>
  <c r="J61" i="10"/>
  <c r="F10" i="8" s="1"/>
  <c r="H61" i="10"/>
  <c r="D10" i="8" s="1"/>
  <c r="F61" i="10"/>
  <c r="B10" i="8" s="1"/>
  <c r="K53" i="10"/>
  <c r="K59" i="10"/>
  <c r="K60" i="10"/>
  <c r="F66" i="10"/>
  <c r="H66" i="10"/>
  <c r="J66" i="10"/>
  <c r="F69" i="10"/>
  <c r="H69" i="10"/>
  <c r="J69" i="10"/>
  <c r="F70" i="10"/>
  <c r="H70" i="10"/>
  <c r="J70" i="10"/>
  <c r="F22" i="11"/>
  <c r="E22" i="11"/>
  <c r="D22" i="11"/>
  <c r="G24" i="13"/>
  <c r="G54" i="13"/>
  <c r="G83" i="13"/>
  <c r="G87" i="13"/>
  <c r="G86" i="13"/>
  <c r="G85" i="13"/>
  <c r="G84" i="13"/>
  <c r="G82" i="13"/>
  <c r="G64" i="13"/>
  <c r="G63" i="13"/>
  <c r="E62" i="13"/>
  <c r="G62" i="13" s="1"/>
  <c r="G88" i="13" s="1"/>
  <c r="H88" i="13" s="1"/>
  <c r="G58" i="13"/>
  <c r="G57" i="13"/>
  <c r="G56" i="13"/>
  <c r="G55" i="13"/>
  <c r="G53" i="13"/>
  <c r="G35" i="13"/>
  <c r="G34" i="13"/>
  <c r="E33" i="13"/>
  <c r="G33" i="13" s="1"/>
  <c r="G29" i="13"/>
  <c r="G28" i="13"/>
  <c r="G27" i="13"/>
  <c r="G26" i="13"/>
  <c r="G25" i="13"/>
  <c r="G10" i="13"/>
  <c r="G9" i="13"/>
  <c r="E8" i="13"/>
  <c r="G8" i="13"/>
  <c r="F106" i="10"/>
  <c r="H106" i="10"/>
  <c r="J106" i="10"/>
  <c r="F107" i="10"/>
  <c r="H107" i="10"/>
  <c r="J107" i="10"/>
  <c r="F109" i="10"/>
  <c r="H109" i="10"/>
  <c r="J109" i="10"/>
  <c r="F110" i="10"/>
  <c r="H110" i="10"/>
  <c r="J110" i="10"/>
  <c r="F122" i="10"/>
  <c r="H122" i="10"/>
  <c r="J122" i="10"/>
  <c r="F72" i="10"/>
  <c r="H72" i="10"/>
  <c r="J72" i="10"/>
  <c r="J121" i="10"/>
  <c r="H121" i="10"/>
  <c r="F121" i="10"/>
  <c r="J114" i="10"/>
  <c r="H114" i="10"/>
  <c r="F114" i="10"/>
  <c r="J71" i="10"/>
  <c r="H71" i="10"/>
  <c r="F71" i="10"/>
  <c r="J65" i="10"/>
  <c r="H65" i="10"/>
  <c r="F65" i="10"/>
  <c r="J64" i="10"/>
  <c r="H64" i="10"/>
  <c r="F64" i="10"/>
  <c r="K52" i="10"/>
  <c r="K77" i="10"/>
  <c r="K85" i="10" l="1"/>
  <c r="K78" i="10"/>
  <c r="K148" i="10"/>
  <c r="K145" i="10"/>
  <c r="K144" i="10"/>
  <c r="K40" i="10"/>
  <c r="K48" i="10"/>
  <c r="K80" i="10"/>
  <c r="J88" i="10"/>
  <c r="F12" i="8" s="1"/>
  <c r="K129" i="10"/>
  <c r="K128" i="10"/>
  <c r="K127" i="10"/>
  <c r="K82" i="10"/>
  <c r="K92" i="10"/>
  <c r="K100" i="10"/>
  <c r="K147" i="10"/>
  <c r="K45" i="10"/>
  <c r="K134" i="10"/>
  <c r="K72" i="10"/>
  <c r="K150" i="10"/>
  <c r="K156" i="10"/>
  <c r="K95" i="10"/>
  <c r="K154" i="10"/>
  <c r="K64" i="10"/>
  <c r="H111" i="10"/>
  <c r="D14" i="8" s="1"/>
  <c r="K66" i="10"/>
  <c r="J103" i="10"/>
  <c r="F13" i="8" s="1"/>
  <c r="J111" i="10"/>
  <c r="F14" i="8" s="1"/>
  <c r="K163" i="10"/>
  <c r="K116" i="10"/>
  <c r="K149" i="10"/>
  <c r="I10" i="8"/>
  <c r="H10" i="8"/>
  <c r="K120" i="10"/>
  <c r="K42" i="10"/>
  <c r="J123" i="10"/>
  <c r="F15" i="8" s="1"/>
  <c r="K76" i="10"/>
  <c r="K44" i="10"/>
  <c r="K84" i="10"/>
  <c r="H88" i="10"/>
  <c r="D12" i="8" s="1"/>
  <c r="K97" i="10"/>
  <c r="K94" i="10"/>
  <c r="K133" i="10"/>
  <c r="K132" i="10"/>
  <c r="K131" i="10"/>
  <c r="K70" i="10"/>
  <c r="K117" i="10"/>
  <c r="J135" i="10"/>
  <c r="F16" i="8" s="1"/>
  <c r="F135" i="10"/>
  <c r="B16" i="8" s="1"/>
  <c r="H73" i="10"/>
  <c r="D11" i="8" s="1"/>
  <c r="H135" i="10"/>
  <c r="D16" i="8" s="1"/>
  <c r="K41" i="10"/>
  <c r="H49" i="10"/>
  <c r="D9" i="8" s="1"/>
  <c r="F88" i="10"/>
  <c r="B12" i="8" s="1"/>
  <c r="H103" i="10"/>
  <c r="D13" i="8" s="1"/>
  <c r="K114" i="10"/>
  <c r="J73" i="10"/>
  <c r="F11" i="8" s="1"/>
  <c r="K47" i="10"/>
  <c r="K106" i="10"/>
  <c r="K69" i="10"/>
  <c r="H151" i="10"/>
  <c r="D19" i="8" s="1"/>
  <c r="J151" i="10"/>
  <c r="H164" i="10"/>
  <c r="D20" i="8" s="1"/>
  <c r="K67" i="10"/>
  <c r="K119" i="10"/>
  <c r="K143" i="10"/>
  <c r="K161" i="10"/>
  <c r="K159" i="10"/>
  <c r="K46" i="10"/>
  <c r="J49" i="10"/>
  <c r="F9" i="8" s="1"/>
  <c r="F103" i="10"/>
  <c r="B13" i="8" s="1"/>
  <c r="K126" i="10"/>
  <c r="K71" i="10"/>
  <c r="F123" i="10"/>
  <c r="B15" i="8" s="1"/>
  <c r="K121" i="10"/>
  <c r="K107" i="10"/>
  <c r="G30" i="13"/>
  <c r="H30" i="13" s="1"/>
  <c r="J164" i="10"/>
  <c r="F20" i="8" s="1"/>
  <c r="K162" i="10"/>
  <c r="K108" i="10"/>
  <c r="K160" i="10"/>
  <c r="K158" i="10"/>
  <c r="F49" i="10"/>
  <c r="B9" i="8" s="1"/>
  <c r="K43" i="10"/>
  <c r="K79" i="10"/>
  <c r="K61" i="10"/>
  <c r="F73" i="10"/>
  <c r="B11" i="8" s="1"/>
  <c r="H123" i="10"/>
  <c r="D15" i="8" s="1"/>
  <c r="K122" i="10"/>
  <c r="K110" i="10"/>
  <c r="K109" i="10"/>
  <c r="G59" i="13"/>
  <c r="H59" i="13" s="1"/>
  <c r="K115" i="10"/>
  <c r="K142" i="10"/>
  <c r="K155" i="10"/>
  <c r="K68" i="10"/>
  <c r="K118" i="10"/>
  <c r="K146" i="10"/>
  <c r="K157" i="10"/>
  <c r="K101" i="10"/>
  <c r="K141" i="10"/>
  <c r="F151" i="10"/>
  <c r="F164" i="10"/>
  <c r="B20" i="8" s="1"/>
  <c r="K65" i="10"/>
  <c r="F111" i="10"/>
  <c r="B14" i="8" s="1"/>
  <c r="K88" i="10" l="1"/>
  <c r="K103" i="10"/>
  <c r="K135" i="10"/>
  <c r="K123" i="10"/>
  <c r="K164" i="10"/>
  <c r="K49" i="10"/>
  <c r="K111" i="10"/>
  <c r="D21" i="8"/>
  <c r="H12" i="8"/>
  <c r="I12" i="8"/>
  <c r="I20" i="8"/>
  <c r="H20" i="8"/>
  <c r="H9" i="8"/>
  <c r="I9" i="8"/>
  <c r="I15" i="8"/>
  <c r="H15" i="8"/>
  <c r="I16" i="8"/>
  <c r="H16" i="8"/>
  <c r="J166" i="10"/>
  <c r="F19" i="8"/>
  <c r="F21" i="8" s="1"/>
  <c r="F166" i="10"/>
  <c r="B19" i="8"/>
  <c r="H14" i="8"/>
  <c r="I14" i="8"/>
  <c r="I11" i="8"/>
  <c r="H11" i="8"/>
  <c r="I13" i="8"/>
  <c r="H13" i="8"/>
  <c r="D17" i="8"/>
  <c r="D22" i="8" s="1"/>
  <c r="H168" i="10"/>
  <c r="H8" i="8"/>
  <c r="B17" i="8"/>
  <c r="B22" i="8" s="1"/>
  <c r="K73" i="10"/>
  <c r="K151" i="10"/>
  <c r="K166" i="10" s="1"/>
  <c r="H166" i="10"/>
  <c r="F168" i="10"/>
  <c r="I19" i="8" l="1"/>
  <c r="I21" i="8" s="1"/>
  <c r="B21" i="8"/>
  <c r="H19" i="8"/>
  <c r="H21" i="8" s="1"/>
  <c r="C6" i="6" s="1"/>
  <c r="I8" i="8"/>
  <c r="K137" i="10"/>
  <c r="K168" i="10" s="1"/>
  <c r="F17" i="8"/>
  <c r="F22" i="8" s="1"/>
  <c r="J168" i="10"/>
  <c r="H7" i="8"/>
  <c r="H17" i="8" s="1"/>
  <c r="I7" i="8"/>
  <c r="I17" i="8" l="1"/>
  <c r="I22" i="8" s="1"/>
  <c r="C11" i="6" s="1"/>
  <c r="C15" i="6" s="1"/>
  <c r="H22" i="8"/>
  <c r="C7" i="6" s="1"/>
  <c r="C5" i="6"/>
  <c r="C20" i="6" l="1"/>
  <c r="C25" i="6" s="1"/>
  <c r="C28" i="6" s="1"/>
  <c r="B29" i="6" s="1"/>
</calcChain>
</file>

<file path=xl/sharedStrings.xml><?xml version="1.0" encoding="utf-8"?>
<sst xmlns="http://schemas.openxmlformats.org/spreadsheetml/2006/main" count="512" uniqueCount="288">
  <si>
    <t>Reisekosten</t>
  </si>
  <si>
    <t>Anlage 1 zum Antrag</t>
  </si>
  <si>
    <t>276…(15-stellig)</t>
  </si>
  <si>
    <t>Datum des aktuellen Arbeitsstandes:</t>
  </si>
  <si>
    <t>Vorhabenzeitraum</t>
  </si>
  <si>
    <t>Gesamt:</t>
  </si>
  <si>
    <t>Finanzierungsmittel</t>
  </si>
  <si>
    <t>Betrag (€)</t>
  </si>
  <si>
    <t>Gesamt</t>
  </si>
  <si>
    <r>
      <t xml:space="preserve">Ausgabenart </t>
    </r>
    <r>
      <rPr>
        <sz val="8"/>
        <color indexed="8"/>
        <rFont val="Arial"/>
        <family val="2"/>
      </rPr>
      <t xml:space="preserve"> (Angaben in EUR)</t>
    </r>
  </si>
  <si>
    <t>1. Vorhabensjahr</t>
  </si>
  <si>
    <t>3. Vorhabensjahr</t>
  </si>
  <si>
    <t>2. Vorhabensjahr</t>
  </si>
  <si>
    <t>förderfähige Ausgaben</t>
  </si>
  <si>
    <t>Zuschuss</t>
  </si>
  <si>
    <t>Fördersatz gem. Förderrichtlinie</t>
  </si>
  <si>
    <t>Förderprogramm:</t>
  </si>
  <si>
    <t>Förderung der Zusammenarbeit in der Land-, Forst- und Ernährungswirtschaft</t>
  </si>
  <si>
    <t>Sonstige Mieten</t>
  </si>
  <si>
    <t>Leistungen Dritter</t>
  </si>
  <si>
    <t>1. Kalkulationsgrundlage</t>
  </si>
  <si>
    <t>2. Ausgabenplan</t>
  </si>
  <si>
    <t>3. Finanzierungsplan</t>
  </si>
  <si>
    <t>Bemessungsgrundlage</t>
  </si>
  <si>
    <t>Bemerkung</t>
  </si>
  <si>
    <t>Anzahl</t>
  </si>
  <si>
    <t>Ausgaben für Öffentlichkeitsarbeit, Veröffentlichungen einschl. Veranstaltungs- und Schulungsausgaben</t>
  </si>
  <si>
    <t>Angebot PrintService24 - 1.000 Stk</t>
  </si>
  <si>
    <t>Leistungsgegenstand</t>
  </si>
  <si>
    <t>Liegt den Angeboten eine einheitliche Leistungsbeschreibung zugrunde?</t>
  </si>
  <si>
    <t>Angebot 1</t>
  </si>
  <si>
    <t>Angebot 2</t>
  </si>
  <si>
    <t>Angebot 3</t>
  </si>
  <si>
    <t>Angebot vom (Datum)</t>
  </si>
  <si>
    <t>Begründung:</t>
  </si>
  <si>
    <t>Falls keine drei Angebote vorgelegt werden können, ist dies zu begründen.</t>
  </si>
  <si>
    <t>Personalausgaben für Projektleiter und -mitarbeiter</t>
  </si>
  <si>
    <t>Ausgaben der Zusammenarbeit</t>
  </si>
  <si>
    <t>Ja</t>
  </si>
  <si>
    <t>Gemeinkostenpauschale</t>
  </si>
  <si>
    <r>
      <t xml:space="preserve">Für indirekte projektbezogene Ausgaben kann eine </t>
    </r>
    <r>
      <rPr>
        <b/>
        <sz val="8"/>
        <color indexed="8"/>
        <rFont val="Arial"/>
        <family val="2"/>
      </rPr>
      <t xml:space="preserve">Gemeinkostenpauschale in Höhe von 15 % </t>
    </r>
    <r>
      <rPr>
        <sz val="8"/>
        <color indexed="8"/>
        <rFont val="Arial"/>
        <family val="2"/>
      </rPr>
      <t>der zuwendungsfähigen Personalausgaben (direkte Personalausgaben) in Anspruch genommen werden.</t>
    </r>
  </si>
  <si>
    <t>Soll die Gemeinkostenpauschale in Höhe von 15 % in Anspruch genommen werden?</t>
  </si>
  <si>
    <r>
      <t xml:space="preserve">Sachausgaben </t>
    </r>
    <r>
      <rPr>
        <sz val="8"/>
        <color indexed="8"/>
        <rFont val="Arial"/>
        <family val="2"/>
      </rPr>
      <t>(vollständig dem Projekt zuordenbar)</t>
    </r>
  </si>
  <si>
    <t>förderfähige Ausgaben
[€]</t>
  </si>
  <si>
    <t>Gemeinkostenpauschale in EUR  (15 % der direkten Personalausgaben)</t>
  </si>
  <si>
    <t>Externe Dienstleistungen</t>
  </si>
  <si>
    <t>Ausgaben zum Erwerb von technischem Wissen und Patenten einschließlich Patentanmeldung</t>
  </si>
  <si>
    <t>Bearbeitungshinweise</t>
  </si>
  <si>
    <t>Kooperationspartner</t>
  </si>
  <si>
    <t>Startort</t>
  </si>
  <si>
    <t>Ziel</t>
  </si>
  <si>
    <t>Grund der Fahrt</t>
  </si>
  <si>
    <t>ABC-GmbH</t>
  </si>
  <si>
    <t>Projekttreffen</t>
  </si>
  <si>
    <t>Anzahl Fahrten</t>
  </si>
  <si>
    <t>Weimar</t>
  </si>
  <si>
    <t>Erfurt</t>
  </si>
  <si>
    <t>ca. Kilometer (Hin- u. Rückweg)</t>
  </si>
  <si>
    <t>Kilometersatz:</t>
  </si>
  <si>
    <t>Anzahl Kilometer gesamt</t>
  </si>
  <si>
    <t>XY e.G.</t>
  </si>
  <si>
    <t>Gera</t>
  </si>
  <si>
    <t>Landkreis SÖM</t>
  </si>
  <si>
    <t>Besuch mehrere Betriebe</t>
  </si>
  <si>
    <r>
      <t>Summe 1. Vorhabensjahr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>(die förderfähigen Ausgaben sind in die Kalkulationsgrundlage zu übernehmen)</t>
    </r>
  </si>
  <si>
    <t xml:space="preserve">Reisekostenkalkulation </t>
  </si>
  <si>
    <r>
      <t>Summe 2. Vorhabensjahr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>(die förderfähigen Ausgaben sind in die Kalkulationsgrundlage zu übernehmen)</t>
    </r>
  </si>
  <si>
    <t>Feldbegehung mehrere Standorte</t>
  </si>
  <si>
    <t>variabel</t>
  </si>
  <si>
    <r>
      <t>Summe 3. Vorhabensjahr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>(die förderfähigen Ausgaben sind in die Kalkulationsgrundlage zu übernehmen)</t>
    </r>
  </si>
  <si>
    <t>alle Kooperationspartner</t>
  </si>
  <si>
    <t>Anlage Reisekosten</t>
  </si>
  <si>
    <r>
      <t xml:space="preserve">Anlage(n) Angebotsvergleich </t>
    </r>
    <r>
      <rPr>
        <sz val="10"/>
        <color indexed="8"/>
        <rFont val="Arial"/>
        <family val="2"/>
      </rPr>
      <t>für Liefer- und Dienstleistungen</t>
    </r>
  </si>
  <si>
    <t>Name der Kooperation gemäß Kooperationsvereinbarung:</t>
  </si>
  <si>
    <t>Personen-Ident-Nr. (PI) der Kooperation:</t>
  </si>
  <si>
    <t>(Bei Erstantrag noch nicht vorhanden!)</t>
  </si>
  <si>
    <t>Sonstige Mieten (ohne Büromiete)</t>
  </si>
  <si>
    <r>
      <t>Sonstige Mieten</t>
    </r>
    <r>
      <rPr>
        <sz val="8"/>
        <color indexed="8"/>
        <rFont val="Arial"/>
        <family val="2"/>
      </rPr>
      <t xml:space="preserve"> (ohne Büromiete)</t>
    </r>
  </si>
  <si>
    <t>Ausgaben gemäß Angebot [€]</t>
  </si>
  <si>
    <t>Laboruntersuchung je Probe</t>
  </si>
  <si>
    <t>Laboruntersuchung Komplettpreis</t>
  </si>
  <si>
    <t>Angebot externer Referent</t>
  </si>
  <si>
    <r>
      <rPr>
        <b/>
        <sz val="8"/>
        <color indexed="8"/>
        <rFont val="Arial"/>
        <family val="2"/>
      </rPr>
      <t xml:space="preserve">Indirekte projektbezogene Ausgaben </t>
    </r>
    <r>
      <rPr>
        <sz val="8"/>
        <color indexed="8"/>
        <rFont val="Arial"/>
        <family val="2"/>
      </rPr>
      <t>sind Ausgaben, die dem Projekt nicht vollständig zugeordnet werden können. Sie fallen in der Regel nur anteilig (indirekt) an. Zu diesen Ausgaben zählen u. a. Raumausgaben, Büro- und Geschäftsausgaben (auch Ausstattung), IT-Ausgaben, allgemeine Verwaltungsausgaben (z.B. Steuerberatungskosten) und Ausgaben für geringwertige Wirtschaftsgüter.</t>
    </r>
  </si>
  <si>
    <t>Patentanmeldung</t>
  </si>
  <si>
    <t>Patenterwerb</t>
  </si>
  <si>
    <t>Anlage Angebotsvergleich zu Anlage 1 Ausgaben- und Finanzierungsplan</t>
  </si>
  <si>
    <r>
      <t>Ausgabenart</t>
    </r>
    <r>
      <rPr>
        <b/>
        <sz val="10"/>
        <color indexed="10"/>
        <rFont val="Arial"/>
        <family val="2"/>
      </rPr>
      <t xml:space="preserve"> 
(Auswahl treffen)</t>
    </r>
  </si>
  <si>
    <r>
      <t xml:space="preserve">Name Auftrtaggeber </t>
    </r>
    <r>
      <rPr>
        <sz val="10"/>
        <color indexed="8"/>
        <rFont val="Arial"/>
        <family val="2"/>
      </rPr>
      <t>(Kooperationspartner)</t>
    </r>
  </si>
  <si>
    <t>Name Bieter / Lieferant</t>
  </si>
  <si>
    <t>Nein</t>
  </si>
  <si>
    <t>Angebotssumme ohne MwSt. (netto) [€]</t>
  </si>
  <si>
    <t>Angebotssumme inkl. MwSt. (brutto) [€]</t>
  </si>
  <si>
    <t>Skonto lt. Angebot in %</t>
  </si>
  <si>
    <t>Mustermann GmbH</t>
  </si>
  <si>
    <t>Miete Minibagger</t>
  </si>
  <si>
    <t>Mietmich GmbH</t>
  </si>
  <si>
    <t>Fa. BauGlück</t>
  </si>
  <si>
    <t>Interbau GmbH &amp; Co. KG</t>
  </si>
  <si>
    <t>förderfähige Ausgaben in EUR</t>
  </si>
  <si>
    <t>Miete Minibagger - Mietmich GmbH</t>
  </si>
  <si>
    <t>Zuwendungsfähige Ausgaben gesamt:</t>
  </si>
  <si>
    <t>Landwirtschaftsbetrieb Musterland</t>
  </si>
  <si>
    <t>Miete externer Schulungsraum</t>
  </si>
  <si>
    <t xml:space="preserve">Landwirtschaftsbetrieb Musterland - Druck Projektflyer </t>
  </si>
  <si>
    <t>Mustermann GmbH - Schulung</t>
  </si>
  <si>
    <t>Kontrolle:</t>
  </si>
  <si>
    <t>zuwendungsfähige Ausgaben gesamt lt. Ausgabenplan</t>
  </si>
  <si>
    <t xml:space="preserve">3.1 Finanzierungsbedarf </t>
  </si>
  <si>
    <t>3.3 Finanzierungsmittel</t>
  </si>
  <si>
    <t>3.2 Zuschussermittlung</t>
  </si>
  <si>
    <t>Finanzierungsmittel gesamt</t>
  </si>
  <si>
    <t xml:space="preserve">Abweichung zwischen Finanzierungsbedarf und Finanzierungsmittel </t>
  </si>
  <si>
    <t>Allgemeine Hinweise zur Nutzung</t>
  </si>
  <si>
    <t>Hinweise zur Kalkulationsgrundlage</t>
  </si>
  <si>
    <t xml:space="preserve"> - Die einzelnen Arbeitsblätter sind geschützt. Damit stehen die Excel-Funktionen nur eingeschränkt zur Verfügung.</t>
  </si>
  <si>
    <t xml:space="preserve"> - farbige Felder sind mit Formeln hinterlegt, weiße Felder sind Eingabefelder</t>
  </si>
  <si>
    <t xml:space="preserve"> - Angaben sind auf ganze Euro zu runden (z.B. Angebotspreis EUR 298,75 = Wert in Kalkulation EUR 299)</t>
  </si>
  <si>
    <t>- bei Personalausgaben Werte aus Anlage 10 berücksichtigen</t>
  </si>
  <si>
    <t>5 Übernachtungen á Ø 80 €</t>
  </si>
  <si>
    <t>Kilometergeld lt. Anlage Reisekosten</t>
  </si>
  <si>
    <t>- Reisekosten (Kilometergeld) sind mit Hilfe der Anlage Reisekosten zu kalkulieren</t>
  </si>
  <si>
    <t>spezielles Arbeitsmaterial</t>
  </si>
  <si>
    <t>Hinweise zum Ausgabenplan</t>
  </si>
  <si>
    <t>- die Summenwerte aus der Kalkulationsgrundlage sind je Ausgabenart und Vorhabensjahr zu übertragen</t>
  </si>
  <si>
    <t>- der Fördersatz ist korrekt auszuwählen:</t>
  </si>
  <si>
    <t xml:space="preserve"> - ungenutzte (leere) Zeilen können ausgeblendet werden</t>
  </si>
  <si>
    <t>Bei Änderungen zu aktualisieren!</t>
  </si>
  <si>
    <r>
      <rPr>
        <b/>
        <sz val="9"/>
        <color indexed="8"/>
        <rFont val="Arial"/>
        <family val="2"/>
      </rPr>
      <t xml:space="preserve">Zuschuss </t>
    </r>
    <r>
      <rPr>
        <sz val="9"/>
        <color indexed="8"/>
        <rFont val="Arial"/>
        <family val="2"/>
      </rPr>
      <t>nach Abzug Nettoeinnahmen</t>
    </r>
  </si>
  <si>
    <r>
      <t>Eigenmittel</t>
    </r>
    <r>
      <rPr>
        <b/>
        <vertAlign val="superscript"/>
        <sz val="9"/>
        <color indexed="10"/>
        <rFont val="Arial"/>
        <family val="2"/>
      </rPr>
      <t xml:space="preserve">  1)</t>
    </r>
  </si>
  <si>
    <r>
      <t>Darlehen</t>
    </r>
    <r>
      <rPr>
        <b/>
        <vertAlign val="superscript"/>
        <sz val="9"/>
        <color indexed="10"/>
        <rFont val="Arial"/>
        <family val="2"/>
      </rPr>
      <t xml:space="preserve"> 2)</t>
    </r>
  </si>
  <si>
    <r>
      <rPr>
        <b/>
        <vertAlign val="superscript"/>
        <sz val="9"/>
        <color indexed="10"/>
        <rFont val="Arial"/>
        <family val="2"/>
      </rPr>
      <t>2)</t>
    </r>
    <r>
      <rPr>
        <sz val="9"/>
        <color indexed="8"/>
        <rFont val="Arial"/>
        <family val="2"/>
      </rPr>
      <t xml:space="preserve"> bei Einsatz von Fremdmitteln Anlage 5 Bereitschaftserklärung der Hausbank beifügen</t>
    </r>
  </si>
  <si>
    <r>
      <rPr>
        <b/>
        <vertAlign val="superscript"/>
        <sz val="9"/>
        <color indexed="10"/>
        <rFont val="Arial"/>
        <family val="2"/>
      </rPr>
      <t>1)</t>
    </r>
    <r>
      <rPr>
        <sz val="9"/>
        <color indexed="8"/>
        <rFont val="Arial"/>
        <family val="2"/>
      </rPr>
      <t xml:space="preserve"> bei Einsatz von Eigenmitteln größer EUR 10.000 Nachweis Eigenmittel beifügen (z.B. aktueller Kontoauszug)</t>
    </r>
  </si>
  <si>
    <t>x</t>
  </si>
  <si>
    <t>A – Tätigkeit von operationellen Gruppen der Europäischen Innovationspartnerschaft (EIP)</t>
  </si>
  <si>
    <t>Die Förderung wird beantragt für die Teilmaßnahme:</t>
  </si>
  <si>
    <r>
      <t xml:space="preserve">Ausgaben und Finanzierungsplan 
</t>
    </r>
    <r>
      <rPr>
        <b/>
        <sz val="12"/>
        <color indexed="8"/>
        <rFont val="Arial"/>
        <family val="2"/>
      </rPr>
      <t>einschließlich Kalkulationsgrundlage
Teilmaßnahme A</t>
    </r>
  </si>
  <si>
    <t>1. Kalkulationsgrundlage zum Ausgabenplan für Teilmaßnahme A</t>
  </si>
  <si>
    <t>Ausgaben für projektbezogene Leistungen der in der OG agierenden Wissenschaftler</t>
  </si>
  <si>
    <t>begleitende Analytik (500 Proben)</t>
  </si>
  <si>
    <t xml:space="preserve">Entgangener Nutzen durch die Bereitstellung von Produktions- u. anderen Kapazitäten </t>
  </si>
  <si>
    <t>Forschungseinrichtung Musterstadt</t>
  </si>
  <si>
    <t>Bereitstellung Gewächshaus</t>
  </si>
  <si>
    <t>Ausgaben gemäß Kalkulation [€/Einheit]</t>
  </si>
  <si>
    <t>Anzahl Einheiten</t>
  </si>
  <si>
    <t xml:space="preserve">Ausgaben für die Anschaffung oder das Leasing von Maschinen, Ausrüstungen, Geräten, Technologieobjekten </t>
  </si>
  <si>
    <t>Untersuchungsgerät</t>
  </si>
  <si>
    <t>Investitionsausgaben</t>
  </si>
  <si>
    <t>Ausgaben für bauliche Vorhaben, soweit sie in der Projektlaufzeit ausschließlich auf das Förderprojekt bezogen sind</t>
  </si>
  <si>
    <t>Ausgaben gemäß Angebot [€] bzw. Kosten-berechnung nach DIN 276</t>
  </si>
  <si>
    <t>Versuchsanlage</t>
  </si>
  <si>
    <t>Ausgaben der Zusammenarbeit Summe:</t>
  </si>
  <si>
    <t>Investitionsausgaben Summe:</t>
  </si>
  <si>
    <t>Investitionsausgaben (max. 300.000 EUR förderfähig)</t>
  </si>
  <si>
    <t xml:space="preserve">Die ermittelten zuwendungsfähigen Gesamtausgaben müssen mit den Angaben im Antragsformular übereinstimmen. </t>
  </si>
  <si>
    <t>Entgangener Nutzen durch die Bereitstellung von Produktions- u. anderen Kapazitäten</t>
  </si>
  <si>
    <r>
      <t>Ausgaben für bauliche Vorhaben</t>
    </r>
    <r>
      <rPr>
        <sz val="8"/>
        <color indexed="8"/>
        <rFont val="Arial"/>
        <family val="2"/>
      </rPr>
      <t>, soweit sie in der Projektlaufzeit ausschließlich auf das Förderprojekt bezogen sind</t>
    </r>
  </si>
  <si>
    <t>Sachausgaben</t>
  </si>
  <si>
    <t>Öffentlichkeitsarbeit</t>
  </si>
  <si>
    <t>Techn. Wissen/Patente</t>
  </si>
  <si>
    <t>Entgangener Nutzen</t>
  </si>
  <si>
    <t>technische Investitionen</t>
  </si>
  <si>
    <t>bauliche Investitionen</t>
  </si>
  <si>
    <t>projektbez. Leistungen der OG-Wissenschaftler</t>
  </si>
  <si>
    <t>2. Ausgabenplan - gültig für Teilmaßnahme A</t>
  </si>
  <si>
    <t xml:space="preserve">Ausgaben der Zusammenarbeit </t>
  </si>
  <si>
    <t>3. Finanzierungsplan - gültig für Teilmaßnahme A</t>
  </si>
  <si>
    <r>
      <t xml:space="preserve">zuwendungsfähige </t>
    </r>
    <r>
      <rPr>
        <b/>
        <sz val="9"/>
        <color indexed="8"/>
        <rFont val="Arial"/>
        <family val="2"/>
      </rPr>
      <t>Ausgaben der Zusammenarbeit</t>
    </r>
    <r>
      <rPr>
        <sz val="9"/>
        <color indexed="8"/>
        <rFont val="Arial"/>
        <family val="2"/>
      </rPr>
      <t xml:space="preserve"> lt. Ausgabenplan</t>
    </r>
  </si>
  <si>
    <r>
      <t xml:space="preserve">zuwendungsfähige </t>
    </r>
    <r>
      <rPr>
        <b/>
        <sz val="9"/>
        <color indexed="8"/>
        <rFont val="Arial"/>
        <family val="2"/>
      </rPr>
      <t>Investitionsausgaben</t>
    </r>
    <r>
      <rPr>
        <sz val="9"/>
        <color indexed="8"/>
        <rFont val="Arial"/>
        <family val="2"/>
      </rPr>
      <t xml:space="preserve"> lt. Ausgabenplan</t>
    </r>
  </si>
  <si>
    <r>
      <t xml:space="preserve">Nettoeinnahmen des Projektes 
</t>
    </r>
    <r>
      <rPr>
        <sz val="8"/>
        <color indexed="8"/>
        <rFont val="Arial"/>
        <family val="2"/>
      </rPr>
      <t>(bei zuwendungsfähigen Ausgaben über 50.000 EUR zu berücksichtigen)</t>
    </r>
  </si>
  <si>
    <t>Höhe der beantragten Zuwendung lt. Ausgabenplan</t>
  </si>
  <si>
    <t>Diese Vorlage kann zur Kalkulation des Entgangenen Nutzens für die Bereitstellung von Produktions- u. anderen Kapazitäten bzw. der Ausgaben für projektbezogene Leistungen der in der OG agierenden Wissenschaftler verwendet werden.</t>
  </si>
  <si>
    <r>
      <t xml:space="preserve">Name </t>
    </r>
    <r>
      <rPr>
        <b/>
        <sz val="10"/>
        <color indexed="8"/>
        <rFont val="Arial"/>
        <family val="2"/>
      </rPr>
      <t>Kooperationspartner</t>
    </r>
  </si>
  <si>
    <t>Muster-UNI</t>
  </si>
  <si>
    <t>begleitende Analytik Inhaltsstoffe</t>
  </si>
  <si>
    <r>
      <t xml:space="preserve">Es ist zu beachten, dass in der Kalkulation nur die </t>
    </r>
    <r>
      <rPr>
        <b/>
        <u/>
        <sz val="10"/>
        <color indexed="10"/>
        <rFont val="Arial"/>
        <family val="2"/>
      </rPr>
      <t>Anschaffungs- und Herstellkosten ohne Personalaufwand</t>
    </r>
    <r>
      <rPr>
        <b/>
        <sz val="10"/>
        <color indexed="10"/>
        <rFont val="Arial"/>
        <family val="2"/>
      </rPr>
      <t xml:space="preserve"> in Ansatz gebracht werden können, d.h. die üblichen Marktpreise einschließlich Gewinnanteil dürfen nicht verwendet werden.</t>
    </r>
  </si>
  <si>
    <t>Material 1</t>
  </si>
  <si>
    <t>Material 2</t>
  </si>
  <si>
    <t>Nutzung Technik</t>
  </si>
  <si>
    <t>z. B.  Kosten für eine Untersuchung (Inhaltsstoffe Futtermittel)</t>
  </si>
  <si>
    <t xml:space="preserve">Summe </t>
  </si>
  <si>
    <t>Name des Erstellers der Kalkulation</t>
  </si>
  <si>
    <t>Dr. Max Mustermann</t>
  </si>
  <si>
    <t>fachliche Kompetenz des Erstellers</t>
  </si>
  <si>
    <t>Laborleiter</t>
  </si>
  <si>
    <t>Kosten/ Einheit 
in EUR</t>
  </si>
  <si>
    <t>Materialaufwand bzw. 
Aufwand für den Technikeinsatz</t>
  </si>
  <si>
    <t>Datum und Unterschrift des Erstellers (fachliche Kompetenz)</t>
  </si>
  <si>
    <t xml:space="preserve">Reagenzröhrchen </t>
  </si>
  <si>
    <r>
      <t xml:space="preserve">Im Folgenden ist die Kalkulation </t>
    </r>
    <r>
      <rPr>
        <b/>
        <u/>
        <sz val="10"/>
        <color indexed="10"/>
        <rFont val="Arial"/>
        <family val="2"/>
      </rPr>
      <t>individuell</t>
    </r>
    <r>
      <rPr>
        <b/>
        <sz val="10"/>
        <color indexed="10"/>
        <rFont val="Arial"/>
        <family val="2"/>
      </rPr>
      <t xml:space="preserve"> zu erstellen. Die Kostenpositionen sind </t>
    </r>
    <r>
      <rPr>
        <b/>
        <u/>
        <sz val="10"/>
        <color indexed="10"/>
        <rFont val="Arial"/>
        <family val="2"/>
      </rPr>
      <t>konkret</t>
    </r>
    <r>
      <rPr>
        <b/>
        <sz val="10"/>
        <color indexed="10"/>
        <rFont val="Arial"/>
        <family val="2"/>
      </rPr>
      <t xml:space="preserve"> zu benennen.
Die förderfähigen Ausgaben je Einheit sind </t>
    </r>
    <r>
      <rPr>
        <b/>
        <u/>
        <sz val="10"/>
        <color indexed="10"/>
        <rFont val="Arial"/>
        <family val="2"/>
      </rPr>
      <t>gerundet auf ganze EUR</t>
    </r>
    <r>
      <rPr>
        <b/>
        <sz val="10"/>
        <color indexed="10"/>
        <rFont val="Arial"/>
        <family val="2"/>
      </rPr>
      <t xml:space="preserve"> in die Kalkulationsgrundlage zu übertragen.  </t>
    </r>
  </si>
  <si>
    <t>Teststreifen 2</t>
  </si>
  <si>
    <t>Teststreifen 1</t>
  </si>
  <si>
    <t>Testkit 1 (ohne Teststreifen)</t>
  </si>
  <si>
    <t xml:space="preserve">Inhaltsübersicht </t>
  </si>
  <si>
    <t>Muster Kalkulation für projektbezogene Leistungen der OG-Wissenschaftler bzw. entgangenen Nutzen</t>
  </si>
  <si>
    <t>Projekt Anhang I</t>
  </si>
  <si>
    <t>Projekt Nicht-Anhang I und Zuschuss bis 200 T€ (De-minimis)</t>
  </si>
  <si>
    <t xml:space="preserve">Projekt Nicht-Anhang I und Zuschuss größer 200 T€ </t>
  </si>
  <si>
    <t xml:space="preserve">industrielle Forschung </t>
  </si>
  <si>
    <t>- alle Kooperateure sind kleine Unternehmen nach KMU</t>
  </si>
  <si>
    <t>- mind. ein Kooperateur ist &gt; als ein mittleres Unternehmen nach KMU</t>
  </si>
  <si>
    <t>experimentelle Entwicklung</t>
  </si>
  <si>
    <t>Investitionen</t>
  </si>
  <si>
    <t xml:space="preserve">- Ausgaben für die projektbezogenen Leistungen der in der OG agierenden Wissenschaftler und Ausgaben für entgangenen </t>
  </si>
  <si>
    <t xml:space="preserve">  Nutzen sind mittels Kalkulationen plausibel nachzuweisen</t>
  </si>
  <si>
    <t>förderfähigen Ausgaben je Einheit (ganze EUR)</t>
  </si>
  <si>
    <t>Kalkulation</t>
  </si>
  <si>
    <t xml:space="preserve"> - Beispiele sind zu löschen (Inhalte löschen) bzw. mit eigenen Angaben zu überschreiben</t>
  </si>
  <si>
    <t>Leere Zeilen bitte vor dem Drucken ausblenden.</t>
  </si>
  <si>
    <t>(Tabellenblätter können kopiert werden)</t>
  </si>
  <si>
    <t>Ausgabenart</t>
  </si>
  <si>
    <t>Anzahl Projekt-Stunden</t>
  </si>
  <si>
    <t>- alle anderen Ausgaben sind plausibel durch die Vorlage von Kostenangeboten o.ä. nachzuweisen</t>
  </si>
  <si>
    <r>
      <t xml:space="preserve">Sachausgaben </t>
    </r>
    <r>
      <rPr>
        <sz val="8"/>
        <color indexed="10"/>
        <rFont val="Arial"/>
        <family val="2"/>
      </rPr>
      <t>(vollständig dem Projekt zuordenbar)</t>
    </r>
  </si>
  <si>
    <t>Sachausgaben (vollständig dem Projekt zuordenbar)</t>
  </si>
  <si>
    <t xml:space="preserve">Je Vorhabensjahr werden die ermittelten förderfähigen Ausgaben je Ausgabenart aus der Kalkulationsgrundlage übernommen.
Bitte wählen Sie den entsprechenden Fördersatz je Vorhabensjahr aus und überprüfen Sie die Werte mit der Kalkulationsgrundlage!  </t>
  </si>
  <si>
    <t>Leistungsgruppe gem. Anlage 10</t>
  </si>
  <si>
    <r>
      <t>Stundensatz 
gem. Anlage 10</t>
    </r>
    <r>
      <rPr>
        <sz val="8"/>
        <color indexed="8"/>
        <rFont val="Arial"/>
        <family val="2"/>
      </rPr>
      <t xml:space="preserve"> 
[€/Std]</t>
    </r>
  </si>
  <si>
    <r>
      <t xml:space="preserve">Personalausgaben für Projektleiter u. -mitarbeiter
</t>
    </r>
    <r>
      <rPr>
        <sz val="7"/>
        <color rgb="FFFF0000"/>
        <rFont val="Arial"/>
        <family val="2"/>
      </rPr>
      <t>(wenn Projektmitarbeiter namentlich noch nicht bekannt, dann bitte Qualifikation erfassen (z.B. Facharbeiter)</t>
    </r>
  </si>
  <si>
    <t>Landwirtschaftsbetrieb Musterland - Max Müller</t>
  </si>
  <si>
    <r>
      <t xml:space="preserve">Anzahl Projekt-Stunden
</t>
    </r>
    <r>
      <rPr>
        <sz val="7"/>
        <color rgb="FFFF0000"/>
        <rFont val="Arial"/>
        <family val="2"/>
      </rPr>
      <t>(max. 1.720 h/a 
je Voll-AK)</t>
    </r>
  </si>
  <si>
    <t>- mind. ein Kooperateur ist &gt; als ein kleines Unternehmen nach KMU</t>
  </si>
  <si>
    <t>Jahr der Antragstellung:</t>
  </si>
  <si>
    <t>(JJJJ)</t>
  </si>
  <si>
    <t>Stundenabrechnung</t>
  </si>
  <si>
    <t>LG</t>
  </si>
  <si>
    <r>
      <rPr>
        <b/>
        <sz val="9"/>
        <color indexed="8"/>
        <rFont val="Arial"/>
        <family val="2"/>
      </rPr>
      <t xml:space="preserve">Zuschuss </t>
    </r>
    <r>
      <rPr>
        <sz val="9"/>
        <color indexed="8"/>
        <rFont val="Arial"/>
        <family val="2"/>
      </rPr>
      <t xml:space="preserve">nach Abzug Nettoeinnahmen und Obergrenze De-minimis Beihilfe </t>
    </r>
  </si>
  <si>
    <r>
      <t xml:space="preserve">Ist die De-minimis-Beihilfe Obergrenze zu berücksichtigen? </t>
    </r>
    <r>
      <rPr>
        <sz val="9"/>
        <color rgb="FFFF0000"/>
        <rFont val="Arial"/>
        <family val="2"/>
      </rPr>
      <t>(Pflichtfeld, bitte Auswahl treffen!)</t>
    </r>
  </si>
  <si>
    <t xml:space="preserve"> (Auswahl Ja/Nein hier treffen): </t>
  </si>
  <si>
    <r>
      <t xml:space="preserve">Obergrenze / Freibetrag De-minimis Beihilfe </t>
    </r>
    <r>
      <rPr>
        <sz val="9"/>
        <color rgb="FFFF0000"/>
        <rFont val="Arial"/>
        <family val="2"/>
      </rPr>
      <t>(wenn zuvor "JA" ausgewählt, dann bitte ausfüllen)</t>
    </r>
  </si>
  <si>
    <t>0. Personalplanung zur Kalkulationsgrundlage</t>
  </si>
  <si>
    <t xml:space="preserve">Projektlaufzeit (Monate): </t>
  </si>
  <si>
    <t>Leere Zeilen &amp; Spalten bitte vor dem Drucken ausblenden.</t>
  </si>
  <si>
    <t>max. förderfähige Std./Monat</t>
  </si>
  <si>
    <t>AP 1</t>
  </si>
  <si>
    <t>AP 2</t>
  </si>
  <si>
    <t>AP 3</t>
  </si>
  <si>
    <t>AP 4</t>
  </si>
  <si>
    <t>AP 5</t>
  </si>
  <si>
    <t>AP 6</t>
  </si>
  <si>
    <t>AP 7</t>
  </si>
  <si>
    <t>AP 8</t>
  </si>
  <si>
    <t>AP 9</t>
  </si>
  <si>
    <t>AP 10</t>
  </si>
  <si>
    <t>AP 11</t>
  </si>
  <si>
    <t>AP 12</t>
  </si>
  <si>
    <t>AP 13</t>
  </si>
  <si>
    <t>AP 14</t>
  </si>
  <si>
    <t>AP 15</t>
  </si>
  <si>
    <t>AP 16</t>
  </si>
  <si>
    <t>AP 17</t>
  </si>
  <si>
    <r>
      <t xml:space="preserve">Projektmitarbeiter
</t>
    </r>
    <r>
      <rPr>
        <sz val="8"/>
        <color theme="1"/>
        <rFont val="Arial"/>
        <family val="2"/>
      </rPr>
      <t>(wenn namentlich noch nicht bekannt, dann "NN &amp; Tätigkeitsfeld", z.B. "NN Labormitarbeiter")</t>
    </r>
  </si>
  <si>
    <r>
      <t xml:space="preserve">Wochen-arbeits-zeit 
</t>
    </r>
    <r>
      <rPr>
        <sz val="8"/>
        <color theme="1"/>
        <rFont val="Arial"/>
        <family val="2"/>
      </rPr>
      <t>gem. Arbeits-vertrag</t>
    </r>
  </si>
  <si>
    <t>z.B. 
Evaluierung …fff</t>
  </si>
  <si>
    <t>…</t>
  </si>
  <si>
    <t>z.B.
Auswertung der Ergebnisse …</t>
  </si>
  <si>
    <t xml:space="preserve"> ∑ 
beantragte Projekt-stunden </t>
  </si>
  <si>
    <r>
      <t xml:space="preserve">Projektanteil
in %
</t>
    </r>
    <r>
      <rPr>
        <sz val="8"/>
        <color theme="1"/>
        <rFont val="Arial"/>
        <family val="2"/>
      </rPr>
      <t>(in Anlage 10 übertragen)</t>
    </r>
  </si>
  <si>
    <t>Max Mustermann</t>
  </si>
  <si>
    <t>Beispiele:</t>
  </si>
  <si>
    <r>
      <t xml:space="preserve">Beachten Sie: die maximal mögliche Förderung pro Vorhabensjahr beträgt </t>
    </r>
    <r>
      <rPr>
        <b/>
        <u/>
        <sz val="10"/>
        <color rgb="FFFF0000"/>
        <rFont val="Arial"/>
        <family val="2"/>
      </rPr>
      <t>1.720 Std./Projektmitarbeiter</t>
    </r>
    <r>
      <rPr>
        <b/>
        <sz val="10"/>
        <color rgb="FFFF0000"/>
        <rFont val="Arial"/>
        <family val="2"/>
      </rPr>
      <t>.</t>
    </r>
  </si>
  <si>
    <t>Die 1.720 Std. ergeben sich aus der Gesamtarbeitszeit abzüglich Urlaub, Feiertage, etc. (12 Monate x 143,33 Std./Monat)</t>
  </si>
  <si>
    <t xml:space="preserve">Annahme: die Projektlaufzeit beträgt 24 Monate </t>
  </si>
  <si>
    <r>
      <t>1.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Arial"/>
        <family val="2"/>
      </rPr>
      <t>Herr M. (Landwirtschaftsbetrieb X) bringt seine Erfahrungen bei den geplanten Projekttreffen ein, dafür werden 60 Projektstunden im Projektzeitraum (24 Monate) kalkuliert.</t>
    </r>
  </si>
  <si>
    <t>Gemäß seinem Anstellungsvertrag hat er eine Wochenarbeitszeit von 40 Stunden (Vollzeit 100 %). Somit beträgt seine förderfähige Gesamtarbeitszeit im Projektzeitraum 3.440 Std.</t>
  </si>
  <si>
    <t>(143,33 Std./Monat x 24 Monate). Der durchschnittliche Projektanteil pro Monat beträgt somit ca. 2 % (= 60 / 3.440 = 0,017).</t>
  </si>
  <si>
    <r>
      <t>2.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Arial"/>
        <family val="2"/>
      </rPr>
      <t xml:space="preserve">Frau B. (Landwirtschaftsbetrieb X) rechnet die Ausgaben im Projekt ab und bereitet die Abrufanträge vor, dafür werden 120 Projektstunden im Projektzeitraum (24 Monate) eingeplant. </t>
    </r>
  </si>
  <si>
    <t xml:space="preserve">Gemäß ihres Anstellungsvertrages beträgt die Wochenarbeitszeit 20 Stunden (Teilzeit 50 %). Somit beträgt ihre förderfähige Gesamtarbeitszeit im Projektzeitraum 1.720 Std. </t>
  </si>
  <si>
    <t>(143,33Std./Monat x 24 Monate x 50 % = 1.720). Der durchschnittlich förderfähige Projektanteil pro Monat beträgt somit ca. 7 % ( = 120 / 1.720 = 0,069)</t>
  </si>
  <si>
    <r>
      <t>3.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Arial"/>
        <family val="2"/>
      </rPr>
      <t xml:space="preserve">Frau C. (Verein Z) wurde </t>
    </r>
    <r>
      <rPr>
        <u/>
        <sz val="10"/>
        <color rgb="FFFF0000"/>
        <rFont val="Arial"/>
        <family val="2"/>
      </rPr>
      <t>ausschließlich</t>
    </r>
    <r>
      <rPr>
        <sz val="10"/>
        <color rgb="FFFF0000"/>
        <rFont val="Arial"/>
        <family val="2"/>
      </rPr>
      <t xml:space="preserve"> zur Durchführung des Projektes angestellt. Ihre wöchentliche Arbeitszeit gemäß Anstellungsvertrag beträgt 30 Stunden (Teilzeit 75 %).</t>
    </r>
  </si>
  <si>
    <t>Die förderfähige Gesamtarbeitszeit im Projektzeitraum  beträgt 2.580 Stunden. (= 143,33 Std./Monat x 24 Monate x 75 % = 2.580).</t>
  </si>
  <si>
    <t xml:space="preserve">Der durchschnittlich förderfähige Projektanteil pro Monat beträgt somit 100 % (= 2.580 / 2.580 = 1,00).  </t>
  </si>
  <si>
    <r>
      <t>4.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Arial"/>
        <family val="2"/>
      </rPr>
      <t xml:space="preserve">Herr D. (Verein Z) wurde </t>
    </r>
    <r>
      <rPr>
        <u/>
        <sz val="10"/>
        <color rgb="FFFF0000"/>
        <rFont val="Arial"/>
        <family val="2"/>
      </rPr>
      <t>ausschließlich</t>
    </r>
    <r>
      <rPr>
        <sz val="10"/>
        <color rgb="FFFF0000"/>
        <rFont val="Arial"/>
        <family val="2"/>
      </rPr>
      <t xml:space="preserve"> zur Durchführung des Projektes angestellt. Seine wöchentliche Arbeitszeit gemäß Anstellungsvertrag beträgt 39 Stunden (d.h. Vollzeit 100 %). </t>
    </r>
  </si>
  <si>
    <t>Die förderfähige Gesamtarbeitszeit im Projektzeitraum  beträgt 3.440 Stunden. (= 143,33 Std./Monat x 24 Monate = 3.440).</t>
  </si>
  <si>
    <t xml:space="preserve">Der durchschnittlich förderfähige Projektanteil pro Monat beträgt somit 100 % (= 3.440 / 3.440 = 1,00).  </t>
  </si>
  <si>
    <t>0. Personalplanung</t>
  </si>
  <si>
    <t>Zur Plausibilisierung der Ausgaben, sind drei vergleichbare Angebote vorzulegen.</t>
  </si>
  <si>
    <r>
      <rPr>
        <b/>
        <u/>
        <sz val="11"/>
        <color rgb="FFFF0000"/>
        <rFont val="Arial"/>
        <family val="2"/>
      </rPr>
      <t>Ausnahme:</t>
    </r>
    <r>
      <rPr>
        <b/>
        <sz val="11"/>
        <color rgb="FFFF0000"/>
        <rFont val="Arial"/>
        <family val="2"/>
      </rPr>
      <t xml:space="preserve"> Bei geplanten Ausgaben &lt; 1.000 EUR netto ist die Vorlage eines Angebotes ausreichend.</t>
    </r>
  </si>
  <si>
    <t>Förderung der MwSt. für den o.g. Auftraggeber möglich (gemäß Anagben in Anlage 9)</t>
  </si>
  <si>
    <r>
      <t xml:space="preserve">Falls nicht das </t>
    </r>
    <r>
      <rPr>
        <b/>
        <sz val="10"/>
        <color theme="1"/>
        <rFont val="Arial"/>
        <family val="2"/>
      </rPr>
      <t>günstigste</t>
    </r>
    <r>
      <rPr>
        <sz val="10"/>
        <color theme="1"/>
        <rFont val="Arial"/>
        <family val="2"/>
      </rPr>
      <t xml:space="preserve"> Angebot in der Kalkulationsgrundlage berücksichtigt wird, ist dies zu begründen.</t>
    </r>
  </si>
  <si>
    <r>
      <t xml:space="preserve">Die förderfähigen Ausgaben des </t>
    </r>
    <r>
      <rPr>
        <b/>
        <u/>
        <sz val="10"/>
        <color rgb="FFFF0000"/>
        <rFont val="Arial"/>
        <family val="2"/>
      </rPr>
      <t>wirtschaftlichsten</t>
    </r>
    <r>
      <rPr>
        <b/>
        <sz val="10"/>
        <color rgb="FFFF0000"/>
        <rFont val="Arial"/>
        <family val="2"/>
      </rPr>
      <t xml:space="preserve"> Angebotes sind in die Kalkulationsgrundlage zu übertragen.  </t>
    </r>
  </si>
  <si>
    <t>Gestaltung Flyer</t>
  </si>
  <si>
    <t>Print GmbH</t>
  </si>
  <si>
    <t>Fa. Wenzel</t>
  </si>
  <si>
    <t>Interdruck GmbH</t>
  </si>
  <si>
    <t>Analyse Bodenproben</t>
  </si>
  <si>
    <t>Labor24 GmbH</t>
  </si>
  <si>
    <t>Fa. A. Glück</t>
  </si>
  <si>
    <t>Interlab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</si>
</sst>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##\ ###\ ###\ ###\ ###"/>
    <numFmt numFmtId="166" formatCode="#,##0.00\ &quot;€&quot;"/>
    <numFmt numFmtId="167" formatCode="#,##0.00_ ;\-#,##0.00\ "/>
    <numFmt numFmtId="168" formatCode="#,##0_ ;\-#,##0\ "/>
    <numFmt numFmtId="169" formatCode="#,##0.0"/>
  </numFmts>
  <fonts count="52" x14ac:knownFonts="1">
    <font>
      <sz val="12"/>
      <color theme="1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vertAlign val="superscript"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0066FF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rgb="FF0066FF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9"/>
      <color theme="0" tint="-4.9989318521683403E-2"/>
      <name val="Arial"/>
      <family val="2"/>
    </font>
    <font>
      <b/>
      <sz val="10"/>
      <color rgb="FF0066FF"/>
      <name val="Arial"/>
      <family val="2"/>
    </font>
    <font>
      <sz val="11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4"/>
      <color theme="1"/>
      <name val="Arial"/>
      <family val="2"/>
    </font>
    <font>
      <sz val="12"/>
      <color rgb="FF0066FF"/>
      <name val="Arial"/>
      <family val="2"/>
    </font>
    <font>
      <b/>
      <sz val="11"/>
      <color rgb="FFFF0000"/>
      <name val="Arial"/>
      <family val="2"/>
    </font>
    <font>
      <sz val="7"/>
      <color rgb="FFFF0000"/>
      <name val="Arial"/>
      <family val="2"/>
    </font>
    <font>
      <b/>
      <u/>
      <sz val="8"/>
      <color rgb="FFFF0000"/>
      <name val="Arial"/>
      <family val="2"/>
    </font>
    <font>
      <sz val="9"/>
      <color rgb="FFFF0000"/>
      <name val="Arial"/>
      <family val="2"/>
    </font>
    <font>
      <b/>
      <u/>
      <sz val="10"/>
      <color rgb="FFFF0000"/>
      <name val="Arial"/>
      <family val="2"/>
    </font>
    <font>
      <sz val="7"/>
      <color rgb="FFFF0000"/>
      <name val="Times New Roman"/>
      <family val="1"/>
    </font>
    <font>
      <u/>
      <sz val="10"/>
      <color rgb="FFFF0000"/>
      <name val="Arial"/>
      <family val="2"/>
    </font>
    <font>
      <b/>
      <u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5">
    <xf numFmtId="0" fontId="0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" fillId="0" borderId="0"/>
  </cellStyleXfs>
  <cellXfs count="519">
    <xf numFmtId="0" fontId="0" fillId="0" borderId="0" xfId="0"/>
    <xf numFmtId="0" fontId="24" fillId="0" borderId="0" xfId="0" applyFont="1"/>
    <xf numFmtId="0" fontId="24" fillId="0" borderId="1" xfId="0" applyFont="1" applyBorder="1" applyAlignment="1">
      <alignment wrapText="1"/>
    </xf>
    <xf numFmtId="0" fontId="24" fillId="0" borderId="0" xfId="0" applyFont="1" applyBorder="1"/>
    <xf numFmtId="4" fontId="24" fillId="0" borderId="0" xfId="0" applyNumberFormat="1" applyFont="1"/>
    <xf numFmtId="0" fontId="25" fillId="0" borderId="3" xfId="0" applyFont="1" applyBorder="1" applyProtection="1"/>
    <xf numFmtId="0" fontId="24" fillId="0" borderId="3" xfId="0" applyFont="1" applyBorder="1" applyAlignment="1" applyProtection="1"/>
    <xf numFmtId="0" fontId="24" fillId="0" borderId="0" xfId="0" applyFont="1" applyAlignment="1"/>
    <xf numFmtId="0" fontId="26" fillId="0" borderId="0" xfId="0" applyFont="1" applyProtection="1"/>
    <xf numFmtId="0" fontId="24" fillId="0" borderId="0" xfId="0" applyFont="1" applyAlignment="1" applyProtection="1"/>
    <xf numFmtId="0" fontId="0" fillId="0" borderId="0" xfId="0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indent="1"/>
    </xf>
    <xf numFmtId="0" fontId="25" fillId="0" borderId="0" xfId="0" applyFont="1" applyAlignment="1" applyProtection="1">
      <alignment vertical="center"/>
    </xf>
    <xf numFmtId="0" fontId="25" fillId="0" borderId="3" xfId="0" applyFont="1" applyBorder="1" applyAlignment="1" applyProtection="1">
      <alignment horizontal="left" vertical="center" wrapText="1"/>
    </xf>
    <xf numFmtId="0" fontId="27" fillId="2" borderId="4" xfId="0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25" fillId="0" borderId="5" xfId="0" applyFont="1" applyFill="1" applyBorder="1" applyAlignment="1" applyProtection="1">
      <alignment horizontal="left" vertical="center" wrapText="1" indent="1"/>
    </xf>
    <xf numFmtId="0" fontId="0" fillId="0" borderId="5" xfId="0" applyFont="1" applyFill="1" applyBorder="1" applyAlignment="1" applyProtection="1">
      <alignment horizontal="left" vertical="center" wrapText="1" indent="1"/>
    </xf>
    <xf numFmtId="0" fontId="5" fillId="0" borderId="5" xfId="0" applyFont="1" applyFill="1" applyBorder="1" applyAlignment="1" applyProtection="1">
      <alignment horizontal="center" vertical="center" wrapText="1"/>
    </xf>
    <xf numFmtId="9" fontId="5" fillId="0" borderId="5" xfId="0" applyNumberFormat="1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0" fillId="0" borderId="6" xfId="0" applyBorder="1" applyAlignment="1" applyProtection="1">
      <alignment horizontal="left" vertical="center" wrapText="1" indent="1"/>
    </xf>
    <xf numFmtId="167" fontId="25" fillId="0" borderId="6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3" fontId="27" fillId="0" borderId="0" xfId="0" applyNumberFormat="1" applyFont="1" applyFill="1" applyBorder="1" applyAlignment="1" applyProtection="1"/>
    <xf numFmtId="49" fontId="27" fillId="0" borderId="0" xfId="0" applyNumberFormat="1" applyFont="1" applyFill="1" applyBorder="1" applyAlignment="1" applyProtection="1">
      <alignment wrapText="1"/>
    </xf>
    <xf numFmtId="0" fontId="25" fillId="0" borderId="0" xfId="0" applyFont="1" applyBorder="1" applyAlignment="1">
      <alignment wrapText="1"/>
    </xf>
    <xf numFmtId="0" fontId="28" fillId="0" borderId="1" xfId="0" applyFont="1" applyBorder="1" applyAlignment="1" applyProtection="1">
      <alignment horizontal="left" wrapText="1" indent="1"/>
      <protection locked="0"/>
    </xf>
    <xf numFmtId="0" fontId="24" fillId="0" borderId="1" xfId="0" applyFont="1" applyBorder="1" applyAlignment="1" applyProtection="1">
      <alignment horizontal="left" wrapText="1" indent="1"/>
      <protection locked="0"/>
    </xf>
    <xf numFmtId="0" fontId="4" fillId="0" borderId="1" xfId="0" applyFont="1" applyBorder="1" applyAlignment="1" applyProtection="1">
      <alignment horizontal="left" wrapText="1" indent="1"/>
      <protection locked="0"/>
    </xf>
    <xf numFmtId="3" fontId="28" fillId="0" borderId="1" xfId="0" applyNumberFormat="1" applyFont="1" applyBorder="1" applyAlignment="1" applyProtection="1">
      <alignment horizontal="center"/>
      <protection locked="0"/>
    </xf>
    <xf numFmtId="3" fontId="28" fillId="0" borderId="2" xfId="0" applyNumberFormat="1" applyFont="1" applyBorder="1" applyAlignment="1" applyProtection="1">
      <alignment horizontal="center"/>
      <protection locked="0"/>
    </xf>
    <xf numFmtId="3" fontId="4" fillId="0" borderId="1" xfId="0" applyNumberFormat="1" applyFont="1" applyBorder="1" applyAlignment="1" applyProtection="1">
      <alignment horizontal="center"/>
      <protection locked="0"/>
    </xf>
    <xf numFmtId="3" fontId="4" fillId="0" borderId="2" xfId="0" applyNumberFormat="1" applyFont="1" applyBorder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left" wrapText="1"/>
      <protection locked="0"/>
    </xf>
    <xf numFmtId="0" fontId="25" fillId="0" borderId="0" xfId="0" applyFont="1" applyBorder="1" applyAlignment="1">
      <alignment wrapText="1"/>
    </xf>
    <xf numFmtId="0" fontId="23" fillId="0" borderId="0" xfId="0" applyFont="1" applyProtection="1"/>
    <xf numFmtId="0" fontId="0" fillId="0" borderId="0" xfId="0" applyProtection="1"/>
    <xf numFmtId="0" fontId="0" fillId="2" borderId="4" xfId="0" applyFill="1" applyBorder="1" applyAlignment="1" applyProtection="1">
      <alignment horizontal="center"/>
    </xf>
    <xf numFmtId="7" fontId="23" fillId="2" borderId="2" xfId="3" applyNumberFormat="1" applyFont="1" applyFill="1" applyBorder="1" applyAlignment="1" applyProtection="1">
      <alignment horizontal="center"/>
    </xf>
    <xf numFmtId="0" fontId="25" fillId="2" borderId="1" xfId="0" applyNumberFormat="1" applyFont="1" applyFill="1" applyBorder="1" applyAlignment="1" applyProtection="1">
      <alignment horizontal="left" wrapText="1"/>
    </xf>
    <xf numFmtId="0" fontId="25" fillId="2" borderId="1" xfId="0" applyNumberFormat="1" applyFont="1" applyFill="1" applyBorder="1" applyAlignment="1" applyProtection="1">
      <alignment horizontal="center" wrapText="1"/>
    </xf>
    <xf numFmtId="0" fontId="27" fillId="0" borderId="5" xfId="0" applyFont="1" applyFill="1" applyBorder="1" applyProtection="1"/>
    <xf numFmtId="3" fontId="27" fillId="0" borderId="5" xfId="0" applyNumberFormat="1" applyFont="1" applyFill="1" applyBorder="1" applyProtection="1"/>
    <xf numFmtId="3" fontId="25" fillId="0" borderId="5" xfId="0" applyNumberFormat="1" applyFont="1" applyFill="1" applyBorder="1" applyProtection="1"/>
    <xf numFmtId="168" fontId="29" fillId="0" borderId="5" xfId="0" applyNumberFormat="1" applyFont="1" applyFill="1" applyBorder="1" applyProtection="1"/>
    <xf numFmtId="0" fontId="0" fillId="0" borderId="7" xfId="0" applyFill="1" applyBorder="1" applyProtection="1"/>
    <xf numFmtId="0" fontId="0" fillId="0" borderId="8" xfId="0" applyFill="1" applyBorder="1" applyProtection="1"/>
    <xf numFmtId="3" fontId="25" fillId="2" borderId="1" xfId="0" applyNumberFormat="1" applyFont="1" applyFill="1" applyBorder="1" applyProtection="1"/>
    <xf numFmtId="0" fontId="0" fillId="0" borderId="9" xfId="0" applyFill="1" applyBorder="1" applyProtection="1"/>
    <xf numFmtId="0" fontId="27" fillId="2" borderId="4" xfId="0" applyFont="1" applyFill="1" applyBorder="1" applyProtection="1"/>
    <xf numFmtId="0" fontId="27" fillId="2" borderId="5" xfId="0" applyFont="1" applyFill="1" applyBorder="1" applyProtection="1"/>
    <xf numFmtId="3" fontId="27" fillId="2" borderId="5" xfId="0" applyNumberFormat="1" applyFont="1" applyFill="1" applyBorder="1" applyProtection="1"/>
    <xf numFmtId="3" fontId="25" fillId="2" borderId="2" xfId="0" applyNumberFormat="1" applyFont="1" applyFill="1" applyBorder="1" applyProtection="1"/>
    <xf numFmtId="168" fontId="29" fillId="2" borderId="1" xfId="0" applyNumberFormat="1" applyFont="1" applyFill="1" applyBorder="1" applyProtection="1"/>
    <xf numFmtId="0" fontId="25" fillId="0" borderId="1" xfId="0" applyFont="1" applyBorder="1" applyProtection="1">
      <protection locked="0"/>
    </xf>
    <xf numFmtId="3" fontId="25" fillId="0" borderId="1" xfId="0" applyNumberFormat="1" applyFont="1" applyBorder="1" applyProtection="1">
      <protection locked="0"/>
    </xf>
    <xf numFmtId="3" fontId="24" fillId="0" borderId="1" xfId="0" applyNumberFormat="1" applyFont="1" applyBorder="1" applyAlignment="1" applyProtection="1">
      <alignment horizontal="center"/>
      <protection locked="0"/>
    </xf>
    <xf numFmtId="3" fontId="24" fillId="0" borderId="2" xfId="0" applyNumberFormat="1" applyFont="1" applyBorder="1" applyAlignment="1" applyProtection="1">
      <alignment horizontal="center"/>
      <protection locked="0"/>
    </xf>
    <xf numFmtId="169" fontId="28" fillId="0" borderId="1" xfId="0" applyNumberFormat="1" applyFont="1" applyBorder="1" applyAlignment="1" applyProtection="1">
      <alignment horizontal="center"/>
      <protection locked="0"/>
    </xf>
    <xf numFmtId="169" fontId="4" fillId="0" borderId="1" xfId="0" applyNumberFormat="1" applyFont="1" applyBorder="1" applyAlignment="1" applyProtection="1">
      <alignment horizontal="center"/>
      <protection locked="0"/>
    </xf>
    <xf numFmtId="169" fontId="24" fillId="0" borderId="1" xfId="0" applyNumberFormat="1" applyFont="1" applyBorder="1" applyAlignment="1" applyProtection="1">
      <alignment horizontal="center"/>
      <protection locked="0"/>
    </xf>
    <xf numFmtId="169" fontId="28" fillId="0" borderId="2" xfId="0" applyNumberFormat="1" applyFont="1" applyBorder="1" applyAlignment="1" applyProtection="1">
      <alignment horizontal="center"/>
      <protection locked="0"/>
    </xf>
    <xf numFmtId="169" fontId="4" fillId="0" borderId="2" xfId="0" applyNumberFormat="1" applyFont="1" applyBorder="1" applyAlignment="1" applyProtection="1">
      <alignment horizontal="center"/>
      <protection locked="0"/>
    </xf>
    <xf numFmtId="169" fontId="24" fillId="0" borderId="2" xfId="0" applyNumberFormat="1" applyFont="1" applyBorder="1" applyAlignment="1" applyProtection="1">
      <alignment horizontal="center"/>
      <protection locked="0"/>
    </xf>
    <xf numFmtId="0" fontId="25" fillId="0" borderId="0" xfId="0" applyFont="1" applyBorder="1" applyProtection="1"/>
    <xf numFmtId="0" fontId="24" fillId="0" borderId="0" xfId="0" applyFont="1" applyBorder="1" applyAlignment="1" applyProtection="1"/>
    <xf numFmtId="0" fontId="0" fillId="0" borderId="6" xfId="0" applyFont="1" applyFill="1" applyBorder="1" applyAlignment="1" applyProtection="1">
      <alignment horizontal="left" vertical="center" wrapText="1" indent="1"/>
    </xf>
    <xf numFmtId="0" fontId="5" fillId="0" borderId="6" xfId="0" applyFont="1" applyFill="1" applyBorder="1" applyAlignment="1" applyProtection="1">
      <alignment horizontal="center" vertical="center" wrapText="1"/>
    </xf>
    <xf numFmtId="9" fontId="5" fillId="0" borderId="6" xfId="0" applyNumberFormat="1" applyFont="1" applyFill="1" applyBorder="1" applyAlignment="1" applyProtection="1">
      <alignment horizontal="center" vertical="center" wrapText="1"/>
    </xf>
    <xf numFmtId="0" fontId="27" fillId="3" borderId="4" xfId="0" applyFont="1" applyFill="1" applyBorder="1" applyAlignment="1" applyProtection="1">
      <alignment horizontal="left" vertical="center" wrapText="1"/>
    </xf>
    <xf numFmtId="3" fontId="28" fillId="0" borderId="4" xfId="0" applyNumberFormat="1" applyFont="1" applyFill="1" applyBorder="1" applyAlignment="1" applyProtection="1">
      <alignment horizontal="left"/>
      <protection locked="0"/>
    </xf>
    <xf numFmtId="3" fontId="28" fillId="0" borderId="2" xfId="0" applyNumberFormat="1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8" fillId="0" borderId="1" xfId="0" applyFont="1" applyBorder="1" applyAlignment="1" applyProtection="1">
      <alignment horizontal="left" wrapText="1"/>
      <protection locked="0"/>
    </xf>
    <xf numFmtId="0" fontId="17" fillId="0" borderId="0" xfId="0" applyFont="1" applyFill="1" applyBorder="1" applyAlignment="1">
      <alignment vertical="top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25" fillId="2" borderId="10" xfId="0" applyFont="1" applyFill="1" applyBorder="1" applyAlignment="1" applyProtection="1">
      <alignment horizontal="left" indent="1"/>
    </xf>
    <xf numFmtId="0" fontId="25" fillId="2" borderId="11" xfId="0" applyFont="1" applyFill="1" applyBorder="1" applyAlignment="1" applyProtection="1">
      <alignment horizontal="left" indent="1"/>
    </xf>
    <xf numFmtId="0" fontId="25" fillId="2" borderId="11" xfId="0" applyFont="1" applyFill="1" applyBorder="1" applyProtection="1"/>
    <xf numFmtId="0" fontId="25" fillId="2" borderId="12" xfId="0" applyFont="1" applyFill="1" applyBorder="1" applyProtection="1"/>
    <xf numFmtId="0" fontId="24" fillId="0" borderId="0" xfId="0" applyFont="1" applyProtection="1"/>
    <xf numFmtId="0" fontId="17" fillId="0" borderId="13" xfId="0" quotePrefix="1" applyFont="1" applyFill="1" applyBorder="1" applyAlignment="1" applyProtection="1">
      <alignment horizontal="left" vertical="top"/>
    </xf>
    <xf numFmtId="9" fontId="17" fillId="0" borderId="13" xfId="0" applyNumberFormat="1" applyFont="1" applyFill="1" applyBorder="1" applyAlignment="1" applyProtection="1">
      <alignment horizontal="left" vertical="top"/>
    </xf>
    <xf numFmtId="0" fontId="17" fillId="0" borderId="14" xfId="0" applyFont="1" applyFill="1" applyBorder="1" applyAlignment="1" applyProtection="1">
      <alignment horizontal="center" vertical="top"/>
    </xf>
    <xf numFmtId="0" fontId="17" fillId="0" borderId="3" xfId="0" applyFont="1" applyFill="1" applyBorder="1" applyAlignment="1" applyProtection="1">
      <alignment horizontal="center" vertical="top"/>
    </xf>
    <xf numFmtId="0" fontId="17" fillId="0" borderId="15" xfId="0" applyFont="1" applyFill="1" applyBorder="1" applyAlignment="1" applyProtection="1">
      <alignment horizontal="center" vertical="top"/>
    </xf>
    <xf numFmtId="0" fontId="24" fillId="0" borderId="3" xfId="0" applyFont="1" applyBorder="1" applyProtection="1"/>
    <xf numFmtId="0" fontId="24" fillId="0" borderId="0" xfId="0" applyFont="1" applyBorder="1" applyProtection="1"/>
    <xf numFmtId="0" fontId="24" fillId="2" borderId="16" xfId="0" applyFont="1" applyFill="1" applyBorder="1" applyProtection="1"/>
    <xf numFmtId="0" fontId="24" fillId="2" borderId="17" xfId="0" applyFont="1" applyFill="1" applyBorder="1" applyProtection="1"/>
    <xf numFmtId="0" fontId="24" fillId="2" borderId="18" xfId="0" applyFont="1" applyFill="1" applyBorder="1" applyProtection="1"/>
    <xf numFmtId="0" fontId="27" fillId="2" borderId="19" xfId="0" applyFont="1" applyFill="1" applyBorder="1" applyAlignment="1" applyProtection="1">
      <alignment horizontal="left" vertical="center" indent="1"/>
    </xf>
    <xf numFmtId="0" fontId="27" fillId="2" borderId="0" xfId="0" applyFont="1" applyFill="1" applyBorder="1" applyAlignment="1" applyProtection="1">
      <alignment horizontal="left" vertical="center" indent="1"/>
    </xf>
    <xf numFmtId="0" fontId="24" fillId="2" borderId="19" xfId="0" applyFont="1" applyFill="1" applyBorder="1" applyProtection="1"/>
    <xf numFmtId="0" fontId="24" fillId="2" borderId="0" xfId="0" applyFont="1" applyFill="1" applyBorder="1" applyProtection="1"/>
    <xf numFmtId="0" fontId="24" fillId="2" borderId="20" xfId="0" applyFont="1" applyFill="1" applyBorder="1" applyProtection="1"/>
    <xf numFmtId="0" fontId="27" fillId="2" borderId="19" xfId="0" applyFont="1" applyFill="1" applyBorder="1" applyAlignment="1" applyProtection="1">
      <alignment horizontal="left" indent="1"/>
    </xf>
    <xf numFmtId="0" fontId="27" fillId="2" borderId="0" xfId="0" applyFont="1" applyFill="1" applyBorder="1" applyAlignment="1" applyProtection="1">
      <alignment horizontal="left" indent="1"/>
    </xf>
    <xf numFmtId="0" fontId="25" fillId="2" borderId="0" xfId="0" applyFont="1" applyFill="1" applyBorder="1" applyProtection="1"/>
    <xf numFmtId="0" fontId="25" fillId="2" borderId="20" xfId="0" applyFont="1" applyFill="1" applyBorder="1" applyProtection="1"/>
    <xf numFmtId="0" fontId="25" fillId="2" borderId="19" xfId="0" applyFont="1" applyFill="1" applyBorder="1" applyAlignment="1" applyProtection="1">
      <alignment horizontal="left" indent="1"/>
    </xf>
    <xf numFmtId="0" fontId="25" fillId="2" borderId="0" xfId="0" applyFont="1" applyFill="1" applyBorder="1" applyAlignment="1" applyProtection="1">
      <alignment horizontal="left" indent="1"/>
    </xf>
    <xf numFmtId="0" fontId="25" fillId="2" borderId="19" xfId="0" applyFont="1" applyFill="1" applyBorder="1" applyAlignment="1" applyProtection="1">
      <alignment horizontal="left" indent="2"/>
    </xf>
    <xf numFmtId="0" fontId="25" fillId="2" borderId="10" xfId="0" applyFont="1" applyFill="1" applyBorder="1" applyProtection="1"/>
    <xf numFmtId="0" fontId="25" fillId="2" borderId="16" xfId="0" applyFont="1" applyFill="1" applyBorder="1" applyAlignment="1" applyProtection="1">
      <alignment horizontal="left" indent="1"/>
    </xf>
    <xf numFmtId="0" fontId="25" fillId="2" borderId="17" xfId="0" applyFont="1" applyFill="1" applyBorder="1" applyAlignment="1" applyProtection="1">
      <alignment horizontal="left" indent="1"/>
    </xf>
    <xf numFmtId="0" fontId="25" fillId="2" borderId="17" xfId="0" applyFont="1" applyFill="1" applyBorder="1" applyProtection="1"/>
    <xf numFmtId="0" fontId="25" fillId="2" borderId="18" xfId="0" applyFont="1" applyFill="1" applyBorder="1" applyProtection="1"/>
    <xf numFmtId="0" fontId="25" fillId="2" borderId="19" xfId="0" applyFont="1" applyFill="1" applyBorder="1" applyAlignment="1" applyProtection="1">
      <alignment horizontal="left" vertical="center" indent="1"/>
    </xf>
    <xf numFmtId="0" fontId="25" fillId="2" borderId="0" xfId="0" applyFont="1" applyFill="1" applyBorder="1" applyAlignment="1" applyProtection="1">
      <alignment horizontal="left" vertical="center" indent="1"/>
    </xf>
    <xf numFmtId="0" fontId="0" fillId="0" borderId="6" xfId="0" applyBorder="1" applyProtection="1"/>
    <xf numFmtId="0" fontId="24" fillId="0" borderId="6" xfId="0" applyFont="1" applyBorder="1" applyProtection="1"/>
    <xf numFmtId="0" fontId="30" fillId="3" borderId="4" xfId="0" applyFont="1" applyFill="1" applyBorder="1" applyAlignment="1" applyProtection="1">
      <alignment horizontal="left" vertical="center" wrapText="1"/>
    </xf>
    <xf numFmtId="0" fontId="30" fillId="2" borderId="1" xfId="0" applyFont="1" applyFill="1" applyBorder="1" applyAlignment="1" applyProtection="1">
      <alignment vertical="center" wrapText="1"/>
    </xf>
    <xf numFmtId="3" fontId="24" fillId="2" borderId="2" xfId="0" applyNumberFormat="1" applyFont="1" applyFill="1" applyBorder="1" applyAlignment="1" applyProtection="1">
      <alignment horizontal="center" vertical="center" wrapText="1"/>
    </xf>
    <xf numFmtId="3" fontId="24" fillId="2" borderId="1" xfId="0" applyNumberFormat="1" applyFont="1" applyFill="1" applyBorder="1" applyAlignment="1" applyProtection="1">
      <alignment horizontal="center" vertical="center" wrapText="1"/>
    </xf>
    <xf numFmtId="9" fontId="24" fillId="2" borderId="1" xfId="2" applyFont="1" applyFill="1" applyBorder="1" applyAlignment="1" applyProtection="1">
      <alignment horizontal="center" vertical="center" wrapText="1"/>
    </xf>
    <xf numFmtId="3" fontId="30" fillId="2" borderId="1" xfId="0" applyNumberFormat="1" applyFont="1" applyFill="1" applyBorder="1" applyAlignment="1" applyProtection="1">
      <alignment horizontal="center" vertical="center" wrapText="1"/>
    </xf>
    <xf numFmtId="3" fontId="28" fillId="2" borderId="1" xfId="2" applyNumberFormat="1" applyFont="1" applyFill="1" applyBorder="1" applyAlignment="1" applyProtection="1"/>
    <xf numFmtId="3" fontId="28" fillId="2" borderId="1" xfId="0" applyNumberFormat="1" applyFont="1" applyFill="1" applyBorder="1" applyAlignment="1" applyProtection="1">
      <alignment horizontal="right" wrapText="1"/>
    </xf>
    <xf numFmtId="3" fontId="4" fillId="2" borderId="1" xfId="2" applyNumberFormat="1" applyFont="1" applyFill="1" applyBorder="1" applyAlignment="1" applyProtection="1"/>
    <xf numFmtId="3" fontId="24" fillId="2" borderId="1" xfId="2" applyNumberFormat="1" applyFont="1" applyFill="1" applyBorder="1" applyAlignment="1" applyProtection="1"/>
    <xf numFmtId="3" fontId="24" fillId="2" borderId="1" xfId="0" applyNumberFormat="1" applyFont="1" applyFill="1" applyBorder="1" applyAlignment="1" applyProtection="1">
      <alignment horizontal="right" wrapText="1"/>
    </xf>
    <xf numFmtId="0" fontId="24" fillId="2" borderId="4" xfId="0" applyFont="1" applyFill="1" applyBorder="1" applyAlignment="1" applyProtection="1">
      <alignment horizontal="left" wrapText="1" indent="1"/>
    </xf>
    <xf numFmtId="3" fontId="24" fillId="2" borderId="5" xfId="0" applyNumberFormat="1" applyFont="1" applyFill="1" applyBorder="1" applyAlignment="1" applyProtection="1"/>
    <xf numFmtId="4" fontId="24" fillId="2" borderId="5" xfId="0" applyNumberFormat="1" applyFont="1" applyFill="1" applyBorder="1" applyAlignment="1" applyProtection="1">
      <alignment horizontal="center"/>
    </xf>
    <xf numFmtId="3" fontId="24" fillId="2" borderId="5" xfId="0" applyNumberFormat="1" applyFont="1" applyFill="1" applyBorder="1" applyAlignment="1" applyProtection="1">
      <alignment horizontal="center"/>
    </xf>
    <xf numFmtId="3" fontId="30" fillId="2" borderId="1" xfId="0" applyNumberFormat="1" applyFont="1" applyFill="1" applyBorder="1" applyAlignment="1" applyProtection="1">
      <alignment horizontal="right" wrapText="1"/>
    </xf>
    <xf numFmtId="0" fontId="24" fillId="0" borderId="6" xfId="0" applyFont="1" applyBorder="1" applyAlignment="1" applyProtection="1">
      <alignment horizontal="left" wrapText="1" indent="1"/>
    </xf>
    <xf numFmtId="3" fontId="24" fillId="0" borderId="6" xfId="0" applyNumberFormat="1" applyFont="1" applyBorder="1" applyAlignment="1" applyProtection="1"/>
    <xf numFmtId="4" fontId="24" fillId="0" borderId="6" xfId="0" applyNumberFormat="1" applyFont="1" applyBorder="1" applyAlignment="1" applyProtection="1"/>
    <xf numFmtId="4" fontId="24" fillId="0" borderId="6" xfId="2" applyNumberFormat="1" applyFont="1" applyBorder="1" applyAlignment="1" applyProtection="1"/>
    <xf numFmtId="4" fontId="30" fillId="0" borderId="6" xfId="0" applyNumberFormat="1" applyFont="1" applyFill="1" applyBorder="1" applyAlignment="1" applyProtection="1">
      <alignment horizontal="right" wrapText="1"/>
    </xf>
    <xf numFmtId="0" fontId="30" fillId="2" borderId="4" xfId="0" applyFont="1" applyFill="1" applyBorder="1" applyAlignment="1" applyProtection="1">
      <alignment vertical="center" wrapText="1"/>
    </xf>
    <xf numFmtId="4" fontId="24" fillId="2" borderId="5" xfId="0" applyNumberFormat="1" applyFont="1" applyFill="1" applyBorder="1" applyAlignment="1" applyProtection="1"/>
    <xf numFmtId="4" fontId="24" fillId="2" borderId="5" xfId="2" applyNumberFormat="1" applyFont="1" applyFill="1" applyBorder="1" applyAlignment="1" applyProtection="1"/>
    <xf numFmtId="4" fontId="30" fillId="2" borderId="2" xfId="0" applyNumberFormat="1" applyFont="1" applyFill="1" applyBorder="1" applyAlignment="1" applyProtection="1">
      <alignment horizontal="right" wrapText="1"/>
    </xf>
    <xf numFmtId="0" fontId="24" fillId="4" borderId="21" xfId="0" applyFont="1" applyFill="1" applyBorder="1" applyProtection="1"/>
    <xf numFmtId="0" fontId="24" fillId="4" borderId="0" xfId="0" applyFont="1" applyFill="1" applyBorder="1" applyProtection="1"/>
    <xf numFmtId="0" fontId="24" fillId="4" borderId="13" xfId="0" applyFont="1" applyFill="1" applyBorder="1" applyProtection="1"/>
    <xf numFmtId="0" fontId="30" fillId="2" borderId="4" xfId="0" applyFont="1" applyFill="1" applyBorder="1" applyAlignment="1" applyProtection="1">
      <alignment vertical="center"/>
    </xf>
    <xf numFmtId="0" fontId="24" fillId="2" borderId="5" xfId="0" applyFont="1" applyFill="1" applyBorder="1" applyAlignment="1" applyProtection="1">
      <alignment vertical="center"/>
    </xf>
    <xf numFmtId="0" fontId="24" fillId="2" borderId="4" xfId="0" applyFont="1" applyFill="1" applyBorder="1" applyAlignment="1" applyProtection="1">
      <alignment horizontal="left" wrapText="1"/>
    </xf>
    <xf numFmtId="3" fontId="24" fillId="2" borderId="1" xfId="0" applyNumberFormat="1" applyFont="1" applyFill="1" applyBorder="1" applyAlignment="1" applyProtection="1"/>
    <xf numFmtId="0" fontId="24" fillId="0" borderId="5" xfId="0" applyFont="1" applyBorder="1" applyAlignment="1" applyProtection="1">
      <alignment horizontal="left" wrapText="1" indent="1"/>
    </xf>
    <xf numFmtId="3" fontId="24" fillId="0" borderId="5" xfId="0" applyNumberFormat="1" applyFont="1" applyBorder="1" applyAlignment="1" applyProtection="1"/>
    <xf numFmtId="4" fontId="24" fillId="0" borderId="5" xfId="0" applyNumberFormat="1" applyFont="1" applyBorder="1" applyAlignment="1" applyProtection="1"/>
    <xf numFmtId="4" fontId="24" fillId="0" borderId="5" xfId="2" applyNumberFormat="1" applyFont="1" applyBorder="1" applyAlignment="1" applyProtection="1"/>
    <xf numFmtId="0" fontId="4" fillId="2" borderId="1" xfId="0" applyFont="1" applyFill="1" applyBorder="1" applyAlignment="1" applyProtection="1">
      <alignment horizontal="left" wrapText="1"/>
    </xf>
    <xf numFmtId="3" fontId="4" fillId="2" borderId="1" xfId="0" applyNumberFormat="1" applyFont="1" applyFill="1" applyBorder="1" applyAlignment="1" applyProtection="1"/>
    <xf numFmtId="3" fontId="4" fillId="2" borderId="2" xfId="0" applyNumberFormat="1" applyFont="1" applyFill="1" applyBorder="1" applyAlignment="1" applyProtection="1"/>
    <xf numFmtId="3" fontId="4" fillId="2" borderId="1" xfId="0" applyNumberFormat="1" applyFont="1" applyFill="1" applyBorder="1" applyAlignment="1" applyProtection="1">
      <alignment horizontal="right" wrapText="1"/>
    </xf>
    <xf numFmtId="3" fontId="28" fillId="2" borderId="1" xfId="0" applyNumberFormat="1" applyFont="1" applyFill="1" applyBorder="1" applyAlignment="1" applyProtection="1"/>
    <xf numFmtId="0" fontId="24" fillId="0" borderId="22" xfId="0" applyFont="1" applyBorder="1" applyAlignment="1" applyProtection="1">
      <alignment horizontal="left" wrapText="1" indent="1"/>
    </xf>
    <xf numFmtId="49" fontId="31" fillId="3" borderId="23" xfId="0" applyNumberFormat="1" applyFont="1" applyFill="1" applyBorder="1" applyAlignment="1" applyProtection="1">
      <alignment wrapText="1"/>
    </xf>
    <xf numFmtId="3" fontId="31" fillId="2" borderId="24" xfId="0" applyNumberFormat="1" applyFont="1" applyFill="1" applyBorder="1" applyAlignment="1" applyProtection="1"/>
    <xf numFmtId="3" fontId="31" fillId="2" borderId="26" xfId="0" applyNumberFormat="1" applyFont="1" applyFill="1" applyBorder="1" applyAlignment="1" applyProtection="1"/>
    <xf numFmtId="0" fontId="30" fillId="0" borderId="1" xfId="0" applyFont="1" applyBorder="1" applyAlignment="1" applyProtection="1">
      <alignment horizontal="center" vertical="center"/>
      <protection locked="0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 applyProtection="1">
      <alignment horizontal="center" vertical="center" wrapText="1"/>
      <protection locked="0"/>
    </xf>
    <xf numFmtId="14" fontId="3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32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32" fillId="0" borderId="1" xfId="2" applyFont="1" applyFill="1" applyBorder="1" applyAlignment="1" applyProtection="1">
      <alignment horizontal="center" vertical="center" wrapText="1"/>
      <protection locked="0"/>
    </xf>
    <xf numFmtId="0" fontId="32" fillId="0" borderId="9" xfId="0" applyFont="1" applyBorder="1" applyProtection="1">
      <protection locked="0"/>
    </xf>
    <xf numFmtId="3" fontId="32" fillId="0" borderId="9" xfId="0" applyNumberFormat="1" applyFont="1" applyBorder="1" applyProtection="1">
      <protection locked="0"/>
    </xf>
    <xf numFmtId="3" fontId="32" fillId="2" borderId="9" xfId="0" applyNumberFormat="1" applyFont="1" applyFill="1" applyBorder="1" applyProtection="1"/>
    <xf numFmtId="0" fontId="32" fillId="0" borderId="1" xfId="0" applyFont="1" applyBorder="1" applyProtection="1">
      <protection locked="0"/>
    </xf>
    <xf numFmtId="3" fontId="32" fillId="0" borderId="1" xfId="0" applyNumberFormat="1" applyFont="1" applyBorder="1" applyProtection="1">
      <protection locked="0"/>
    </xf>
    <xf numFmtId="3" fontId="32" fillId="2" borderId="1" xfId="0" applyNumberFormat="1" applyFont="1" applyFill="1" applyBorder="1" applyProtection="1"/>
    <xf numFmtId="0" fontId="30" fillId="3" borderId="7" xfId="0" applyFont="1" applyFill="1" applyBorder="1" applyAlignment="1" applyProtection="1">
      <alignment horizontal="right" vertical="center" wrapText="1"/>
    </xf>
    <xf numFmtId="0" fontId="30" fillId="3" borderId="9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</xf>
    <xf numFmtId="0" fontId="30" fillId="5" borderId="4" xfId="0" applyFont="1" applyFill="1" applyBorder="1" applyAlignment="1" applyProtection="1">
      <alignment horizontal="left" wrapText="1"/>
    </xf>
    <xf numFmtId="0" fontId="24" fillId="5" borderId="5" xfId="0" applyFont="1" applyFill="1" applyBorder="1" applyAlignment="1" applyProtection="1">
      <alignment horizontal="center" wrapText="1"/>
    </xf>
    <xf numFmtId="0" fontId="30" fillId="5" borderId="5" xfId="0" applyFont="1" applyFill="1" applyBorder="1" applyAlignment="1" applyProtection="1">
      <alignment horizontal="center" wrapText="1"/>
    </xf>
    <xf numFmtId="0" fontId="30" fillId="5" borderId="2" xfId="0" applyFont="1" applyFill="1" applyBorder="1" applyAlignment="1" applyProtection="1">
      <alignment horizontal="center" wrapText="1"/>
    </xf>
    <xf numFmtId="0" fontId="24" fillId="0" borderId="1" xfId="0" applyFont="1" applyBorder="1" applyAlignment="1" applyProtection="1">
      <alignment wrapText="1"/>
    </xf>
    <xf numFmtId="3" fontId="28" fillId="0" borderId="2" xfId="0" applyNumberFormat="1" applyFont="1" applyFill="1" applyBorder="1" applyAlignment="1" applyProtection="1">
      <alignment horizontal="right"/>
      <protection locked="0"/>
    </xf>
    <xf numFmtId="3" fontId="4" fillId="0" borderId="2" xfId="0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left" wrapText="1"/>
    </xf>
    <xf numFmtId="0" fontId="31" fillId="2" borderId="1" xfId="0" applyFont="1" applyFill="1" applyBorder="1" applyAlignment="1" applyProtection="1">
      <alignment horizontal="left" vertical="center" indent="1"/>
    </xf>
    <xf numFmtId="166" fontId="31" fillId="2" borderId="1" xfId="0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wrapText="1" indent="1"/>
    </xf>
    <xf numFmtId="0" fontId="33" fillId="2" borderId="1" xfId="0" applyFont="1" applyFill="1" applyBorder="1" applyAlignment="1" applyProtection="1">
      <alignment horizontal="left" vertical="center" indent="1"/>
    </xf>
    <xf numFmtId="0" fontId="0" fillId="0" borderId="0" xfId="0" applyAlignment="1" applyProtection="1">
      <alignment horizontal="left" wrapText="1" indent="1"/>
    </xf>
    <xf numFmtId="0" fontId="31" fillId="2" borderId="1" xfId="0" applyFont="1" applyFill="1" applyBorder="1" applyAlignment="1" applyProtection="1">
      <alignment horizontal="left" vertical="center" wrapText="1" indent="1"/>
    </xf>
    <xf numFmtId="0" fontId="31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1" fillId="0" borderId="1" xfId="0" applyFont="1" applyFill="1" applyBorder="1" applyAlignment="1" applyProtection="1">
      <alignment horizontal="left" vertical="center" wrapText="1" indent="1"/>
    </xf>
    <xf numFmtId="166" fontId="31" fillId="2" borderId="1" xfId="0" applyNumberFormat="1" applyFont="1" applyFill="1" applyBorder="1" applyAlignment="1" applyProtection="1">
      <alignment horizontal="right" vertical="center" wrapText="1"/>
    </xf>
    <xf numFmtId="0" fontId="33" fillId="0" borderId="0" xfId="0" applyFont="1" applyProtection="1"/>
    <xf numFmtId="168" fontId="12" fillId="2" borderId="1" xfId="0" applyNumberFormat="1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/>
    </xf>
    <xf numFmtId="49" fontId="30" fillId="3" borderId="23" xfId="0" applyNumberFormat="1" applyFont="1" applyFill="1" applyBorder="1" applyAlignment="1" applyProtection="1">
      <alignment wrapText="1"/>
    </xf>
    <xf numFmtId="3" fontId="30" fillId="2" borderId="24" xfId="0" applyNumberFormat="1" applyFont="1" applyFill="1" applyBorder="1" applyAlignment="1" applyProtection="1"/>
    <xf numFmtId="3" fontId="30" fillId="2" borderId="25" xfId="0" applyNumberFormat="1" applyFont="1" applyFill="1" applyBorder="1" applyAlignment="1" applyProtection="1"/>
    <xf numFmtId="3" fontId="30" fillId="2" borderId="26" xfId="0" applyNumberFormat="1" applyFont="1" applyFill="1" applyBorder="1" applyAlignment="1" applyProtection="1"/>
    <xf numFmtId="0" fontId="34" fillId="0" borderId="0" xfId="0" applyFont="1" applyFill="1" applyProtection="1"/>
    <xf numFmtId="0" fontId="24" fillId="0" borderId="1" xfId="0" applyFont="1" applyBorder="1"/>
    <xf numFmtId="0" fontId="24" fillId="0" borderId="13" xfId="0" applyFont="1" applyBorder="1"/>
    <xf numFmtId="0" fontId="30" fillId="2" borderId="1" xfId="0" applyFont="1" applyFill="1" applyBorder="1" applyAlignment="1" applyProtection="1">
      <alignment horizontal="right" wrapText="1"/>
    </xf>
    <xf numFmtId="3" fontId="30" fillId="2" borderId="1" xfId="0" applyNumberFormat="1" applyFont="1" applyFill="1" applyBorder="1" applyAlignment="1" applyProtection="1"/>
    <xf numFmtId="0" fontId="30" fillId="5" borderId="4" xfId="0" applyFont="1" applyFill="1" applyBorder="1" applyAlignment="1" applyProtection="1">
      <alignment wrapText="1"/>
    </xf>
    <xf numFmtId="3" fontId="24" fillId="5" borderId="5" xfId="0" applyNumberFormat="1" applyFont="1" applyFill="1" applyBorder="1" applyAlignment="1" applyProtection="1"/>
    <xf numFmtId="3" fontId="30" fillId="5" borderId="5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horizontal="right" wrapText="1"/>
    </xf>
    <xf numFmtId="0" fontId="30" fillId="2" borderId="8" xfId="0" applyFont="1" applyFill="1" applyBorder="1" applyAlignment="1" applyProtection="1">
      <alignment horizontal="right"/>
    </xf>
    <xf numFmtId="3" fontId="30" fillId="2" borderId="7" xfId="0" applyNumberFormat="1" applyFont="1" applyFill="1" applyBorder="1" applyAlignment="1" applyProtection="1"/>
    <xf numFmtId="9" fontId="24" fillId="0" borderId="1" xfId="2" applyFont="1" applyFill="1" applyBorder="1" applyAlignment="1" applyProtection="1">
      <alignment horizontal="center"/>
      <protection locked="0"/>
    </xf>
    <xf numFmtId="166" fontId="33" fillId="2" borderId="1" xfId="0" applyNumberFormat="1" applyFont="1" applyFill="1" applyBorder="1" applyAlignment="1" applyProtection="1">
      <alignment vertical="center"/>
    </xf>
    <xf numFmtId="0" fontId="33" fillId="0" borderId="1" xfId="0" applyFont="1" applyFill="1" applyBorder="1" applyAlignment="1" applyProtection="1">
      <alignment horizontal="left" vertical="center" indent="1"/>
    </xf>
    <xf numFmtId="166" fontId="33" fillId="0" borderId="1" xfId="0" applyNumberFormat="1" applyFont="1" applyFill="1" applyBorder="1" applyAlignment="1" applyProtection="1">
      <alignment vertical="center"/>
      <protection locked="0"/>
    </xf>
    <xf numFmtId="0" fontId="33" fillId="0" borderId="1" xfId="0" applyFont="1" applyFill="1" applyBorder="1" applyAlignment="1" applyProtection="1">
      <alignment horizontal="left" vertical="center" wrapText="1" indent="1"/>
    </xf>
    <xf numFmtId="0" fontId="14" fillId="2" borderId="1" xfId="0" applyFont="1" applyFill="1" applyBorder="1" applyAlignment="1" applyProtection="1">
      <alignment horizontal="left" vertical="center" indent="1"/>
    </xf>
    <xf numFmtId="166" fontId="33" fillId="2" borderId="1" xfId="0" applyNumberFormat="1" applyFont="1" applyFill="1" applyBorder="1" applyAlignment="1" applyProtection="1">
      <alignment horizontal="right" vertical="center" wrapText="1"/>
    </xf>
    <xf numFmtId="166" fontId="33" fillId="0" borderId="1" xfId="0" applyNumberFormat="1" applyFont="1" applyBorder="1" applyAlignment="1" applyProtection="1">
      <alignment horizontal="right" vertical="center" wrapText="1"/>
      <protection locked="0"/>
    </xf>
    <xf numFmtId="166" fontId="31" fillId="2" borderId="25" xfId="0" applyNumberFormat="1" applyFont="1" applyFill="1" applyBorder="1" applyAlignment="1" applyProtection="1">
      <alignment horizontal="right" vertical="center" wrapText="1"/>
    </xf>
    <xf numFmtId="0" fontId="33" fillId="0" borderId="1" xfId="0" applyFont="1" applyBorder="1" applyAlignment="1" applyProtection="1">
      <alignment horizontal="left" vertical="center" wrapText="1" indent="1"/>
    </xf>
    <xf numFmtId="0" fontId="31" fillId="2" borderId="25" xfId="0" applyFont="1" applyFill="1" applyBorder="1" applyAlignment="1" applyProtection="1">
      <alignment horizontal="left" vertical="center" wrapText="1" indent="1"/>
    </xf>
    <xf numFmtId="0" fontId="33" fillId="2" borderId="1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9" fontId="5" fillId="0" borderId="0" xfId="2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14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3" xfId="1" applyNumberFormat="1" applyFont="1" applyFill="1" applyBorder="1" applyAlignment="1" applyProtection="1">
      <alignment horizontal="center" vertical="center" wrapText="1"/>
      <protection locked="0"/>
    </xf>
    <xf numFmtId="9" fontId="5" fillId="0" borderId="13" xfId="2" applyFont="1" applyFill="1" applyBorder="1" applyAlignment="1" applyProtection="1">
      <alignment horizontal="center" vertical="center" wrapText="1"/>
      <protection locked="0"/>
    </xf>
    <xf numFmtId="9" fontId="17" fillId="0" borderId="0" xfId="0" quotePrefix="1" applyNumberFormat="1" applyFont="1" applyFill="1" applyBorder="1" applyAlignment="1" applyProtection="1">
      <alignment horizontal="left" vertical="center"/>
    </xf>
    <xf numFmtId="9" fontId="17" fillId="0" borderId="13" xfId="0" quotePrefix="1" applyNumberFormat="1" applyFont="1" applyFill="1" applyBorder="1" applyAlignment="1" applyProtection="1">
      <alignment horizontal="left" vertical="center"/>
    </xf>
    <xf numFmtId="9" fontId="17" fillId="0" borderId="0" xfId="0" quotePrefix="1" applyNumberFormat="1" applyFont="1" applyFill="1" applyBorder="1" applyAlignment="1" applyProtection="1">
      <alignment horizontal="right" vertical="center"/>
    </xf>
    <xf numFmtId="9" fontId="17" fillId="0" borderId="27" xfId="0" quotePrefix="1" applyNumberFormat="1" applyFont="1" applyFill="1" applyBorder="1" applyAlignment="1" applyProtection="1">
      <alignment horizontal="right" vertical="center"/>
    </xf>
    <xf numFmtId="0" fontId="17" fillId="0" borderId="3" xfId="0" applyFont="1" applyFill="1" applyBorder="1" applyAlignment="1" applyProtection="1">
      <alignment horizontal="left" vertical="center"/>
    </xf>
    <xf numFmtId="9" fontId="17" fillId="0" borderId="0" xfId="0" applyNumberFormat="1" applyFont="1" applyFill="1" applyBorder="1" applyAlignment="1" applyProtection="1">
      <alignment horizontal="right" vertical="top"/>
    </xf>
    <xf numFmtId="0" fontId="17" fillId="0" borderId="14" xfId="0" quotePrefix="1" applyFont="1" applyFill="1" applyBorder="1" applyAlignment="1" applyProtection="1">
      <alignment horizontal="left" vertical="top"/>
    </xf>
    <xf numFmtId="0" fontId="17" fillId="0" borderId="3" xfId="0" quotePrefix="1" applyFont="1" applyFill="1" applyBorder="1" applyAlignment="1" applyProtection="1">
      <alignment horizontal="left" vertical="top"/>
    </xf>
    <xf numFmtId="165" fontId="25" fillId="2" borderId="0" xfId="0" applyNumberFormat="1" applyFont="1" applyFill="1" applyBorder="1" applyAlignment="1" applyProtection="1">
      <alignment horizontal="left" indent="1"/>
    </xf>
    <xf numFmtId="0" fontId="25" fillId="2" borderId="20" xfId="0" applyFont="1" applyFill="1" applyBorder="1" applyAlignment="1" applyProtection="1">
      <alignment horizontal="left" indent="1"/>
    </xf>
    <xf numFmtId="0" fontId="34" fillId="2" borderId="0" xfId="0" applyFont="1" applyFill="1" applyBorder="1" applyAlignment="1" applyProtection="1">
      <alignment horizontal="left" indent="1"/>
    </xf>
    <xf numFmtId="0" fontId="35" fillId="2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5" fillId="0" borderId="28" xfId="0" applyFont="1" applyBorder="1" applyAlignment="1" applyProtection="1">
      <alignment horizontal="left" indent="1"/>
      <protection locked="0"/>
    </xf>
    <xf numFmtId="0" fontId="25" fillId="0" borderId="6" xfId="0" applyFont="1" applyBorder="1" applyAlignment="1" applyProtection="1">
      <alignment vertical="center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5" fillId="0" borderId="29" xfId="0" applyFont="1" applyBorder="1" applyAlignment="1" applyProtection="1">
      <alignment horizontal="left" vertical="center" wrapText="1"/>
      <protection locked="0"/>
    </xf>
    <xf numFmtId="0" fontId="32" fillId="0" borderId="21" xfId="0" applyFont="1" applyBorder="1" applyAlignment="1" applyProtection="1">
      <alignment horizontal="left" indent="1"/>
      <protection locked="0"/>
    </xf>
    <xf numFmtId="0" fontId="32" fillId="0" borderId="0" xfId="0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36" fillId="0" borderId="14" xfId="0" applyFont="1" applyBorder="1" applyAlignment="1" applyProtection="1">
      <alignment horizontal="left" wrapText="1" indent="1"/>
      <protection locked="0"/>
    </xf>
    <xf numFmtId="0" fontId="36" fillId="0" borderId="3" xfId="0" applyFont="1" applyBorder="1" applyAlignment="1" applyProtection="1">
      <alignment horizontal="right" wrapText="1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7" fillId="0" borderId="13" xfId="0" applyFont="1" applyBorder="1" applyAlignment="1" applyProtection="1">
      <alignment horizontal="left" vertical="center" wrapText="1"/>
      <protection locked="0"/>
    </xf>
    <xf numFmtId="0" fontId="32" fillId="0" borderId="21" xfId="0" applyFont="1" applyFill="1" applyBorder="1" applyAlignment="1" applyProtection="1">
      <alignment horizontal="left" wrapText="1" indent="1"/>
      <protection locked="0"/>
    </xf>
    <xf numFmtId="4" fontId="32" fillId="0" borderId="0" xfId="0" applyNumberFormat="1" applyFont="1" applyFill="1" applyBorder="1" applyAlignment="1" applyProtection="1">
      <alignment horizontal="right" wrapText="1"/>
      <protection locked="0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Fill="1" applyBorder="1" applyAlignment="1" applyProtection="1">
      <alignment horizontal="center" vertical="center" wrapText="1"/>
      <protection locked="0"/>
    </xf>
    <xf numFmtId="0" fontId="36" fillId="0" borderId="4" xfId="0" applyFont="1" applyFill="1" applyBorder="1" applyAlignment="1" applyProtection="1">
      <alignment horizontal="left" wrapText="1" indent="1"/>
      <protection locked="0"/>
    </xf>
    <xf numFmtId="4" fontId="36" fillId="0" borderId="5" xfId="0" applyNumberFormat="1" applyFont="1" applyFill="1" applyBorder="1" applyAlignment="1" applyProtection="1">
      <alignment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9" fontId="2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1" xfId="0" applyFont="1" applyFill="1" applyBorder="1" applyAlignment="1" applyProtection="1">
      <alignment horizontal="left" vertical="center" wrapText="1" indent="2"/>
      <protection locked="0"/>
    </xf>
    <xf numFmtId="0" fontId="25" fillId="0" borderId="0" xfId="0" applyFont="1" applyFill="1" applyBorder="1" applyAlignment="1" applyProtection="1">
      <alignment horizontal="left" vertical="center" wrapText="1" indent="1"/>
      <protection locked="0"/>
    </xf>
    <xf numFmtId="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21" xfId="0" applyFont="1" applyFill="1" applyBorder="1" applyAlignment="1" applyProtection="1">
      <alignment horizontal="left" vertical="center" wrapText="1" indent="1"/>
      <protection locked="0"/>
    </xf>
    <xf numFmtId="0" fontId="23" fillId="0" borderId="3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left" vertical="center" wrapText="1" indent="1"/>
      <protection locked="0"/>
    </xf>
    <xf numFmtId="167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3" xfId="0" applyNumberFormat="1" applyFont="1" applyFill="1" applyBorder="1" applyAlignment="1" applyProtection="1">
      <alignment horizontal="right" vertical="center"/>
    </xf>
    <xf numFmtId="0" fontId="24" fillId="0" borderId="0" xfId="0" applyFont="1" applyProtection="1">
      <protection locked="0"/>
    </xf>
    <xf numFmtId="0" fontId="25" fillId="0" borderId="3" xfId="0" applyFont="1" applyBorder="1" applyProtection="1">
      <protection locked="0"/>
    </xf>
    <xf numFmtId="0" fontId="24" fillId="0" borderId="3" xfId="0" applyFont="1" applyBorder="1" applyAlignment="1" applyProtection="1">
      <protection locked="0"/>
    </xf>
    <xf numFmtId="0" fontId="24" fillId="0" borderId="0" xfId="0" applyFont="1" applyAlignment="1" applyProtection="1">
      <protection locked="0"/>
    </xf>
    <xf numFmtId="0" fontId="25" fillId="0" borderId="0" xfId="0" applyFont="1" applyBorder="1" applyProtection="1">
      <protection locked="0"/>
    </xf>
    <xf numFmtId="0" fontId="24" fillId="0" borderId="0" xfId="0" applyFont="1" applyBorder="1" applyAlignment="1" applyProtection="1">
      <protection locked="0"/>
    </xf>
    <xf numFmtId="0" fontId="26" fillId="0" borderId="0" xfId="0" applyFont="1" applyProtection="1">
      <protection locked="0"/>
    </xf>
    <xf numFmtId="0" fontId="27" fillId="3" borderId="4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wrapText="1"/>
      <protection locked="0"/>
    </xf>
    <xf numFmtId="0" fontId="24" fillId="0" borderId="6" xfId="0" applyFont="1" applyBorder="1" applyAlignment="1" applyProtection="1">
      <alignment wrapText="1"/>
      <protection locked="0"/>
    </xf>
    <xf numFmtId="0" fontId="24" fillId="0" borderId="0" xfId="0" applyFont="1" applyBorder="1" applyAlignment="1" applyProtection="1">
      <alignment wrapText="1"/>
      <protection locked="0"/>
    </xf>
    <xf numFmtId="0" fontId="30" fillId="0" borderId="0" xfId="0" applyFont="1" applyBorder="1" applyAlignment="1" applyProtection="1">
      <alignment wrapText="1"/>
      <protection locked="0"/>
    </xf>
    <xf numFmtId="0" fontId="30" fillId="0" borderId="0" xfId="0" applyFont="1" applyAlignment="1" applyProtection="1">
      <protection locked="0"/>
    </xf>
    <xf numFmtId="0" fontId="30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24" fillId="0" borderId="0" xfId="0" applyFont="1" applyBorder="1" applyProtection="1">
      <protection locked="0"/>
    </xf>
    <xf numFmtId="0" fontId="24" fillId="0" borderId="3" xfId="0" applyFont="1" applyBorder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Border="1" applyAlignment="1" applyProtection="1">
      <alignment wrapText="1"/>
      <protection locked="0"/>
    </xf>
    <xf numFmtId="0" fontId="39" fillId="2" borderId="0" xfId="0" applyFont="1" applyFill="1" applyBorder="1" applyAlignment="1" applyProtection="1">
      <alignment horizontal="right"/>
    </xf>
    <xf numFmtId="169" fontId="28" fillId="0" borderId="1" xfId="0" applyNumberFormat="1" applyFont="1" applyFill="1" applyBorder="1" applyAlignment="1" applyProtection="1">
      <alignment horizontal="center"/>
      <protection locked="0"/>
    </xf>
    <xf numFmtId="169" fontId="4" fillId="0" borderId="1" xfId="0" applyNumberFormat="1" applyFont="1" applyFill="1" applyBorder="1" applyAlignment="1" applyProtection="1">
      <alignment horizontal="center"/>
      <protection locked="0"/>
    </xf>
    <xf numFmtId="169" fontId="28" fillId="0" borderId="2" xfId="0" applyNumberFormat="1" applyFont="1" applyFill="1" applyBorder="1" applyAlignment="1" applyProtection="1">
      <alignment horizontal="center"/>
      <protection locked="0"/>
    </xf>
    <xf numFmtId="169" fontId="4" fillId="0" borderId="2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left" vertical="center" wrapText="1"/>
    </xf>
    <xf numFmtId="0" fontId="27" fillId="3" borderId="4" xfId="0" applyFont="1" applyFill="1" applyBorder="1" applyAlignment="1" applyProtection="1">
      <alignment horizontal="left" vertical="center" wrapText="1"/>
    </xf>
    <xf numFmtId="4" fontId="24" fillId="2" borderId="1" xfId="0" applyNumberFormat="1" applyFont="1" applyFill="1" applyBorder="1" applyAlignment="1" applyProtection="1">
      <alignment horizontal="right" vertical="center" wrapText="1"/>
    </xf>
    <xf numFmtId="4" fontId="30" fillId="2" borderId="2" xfId="0" applyNumberFormat="1" applyFont="1" applyFill="1" applyBorder="1" applyAlignment="1" applyProtection="1">
      <alignment horizontal="center" vertical="center" wrapText="1"/>
    </xf>
    <xf numFmtId="4" fontId="30" fillId="2" borderId="25" xfId="0" applyNumberFormat="1" applyFont="1" applyFill="1" applyBorder="1" applyAlignment="1" applyProtection="1"/>
    <xf numFmtId="4" fontId="30" fillId="2" borderId="26" xfId="0" applyNumberFormat="1" applyFont="1" applyFill="1" applyBorder="1" applyAlignment="1" applyProtection="1"/>
    <xf numFmtId="4" fontId="31" fillId="2" borderId="25" xfId="0" applyNumberFormat="1" applyFont="1" applyFill="1" applyBorder="1" applyAlignment="1" applyProtection="1"/>
    <xf numFmtId="4" fontId="31" fillId="2" borderId="26" xfId="0" applyNumberFormat="1" applyFont="1" applyFill="1" applyBorder="1" applyAlignment="1" applyProtection="1"/>
    <xf numFmtId="4" fontId="30" fillId="2" borderId="1" xfId="0" applyNumberFormat="1" applyFont="1" applyFill="1" applyBorder="1" applyAlignment="1" applyProtection="1"/>
    <xf numFmtId="4" fontId="30" fillId="4" borderId="1" xfId="0" applyNumberFormat="1" applyFont="1" applyFill="1" applyBorder="1" applyAlignment="1" applyProtection="1"/>
    <xf numFmtId="4" fontId="30" fillId="2" borderId="7" xfId="0" applyNumberFormat="1" applyFont="1" applyFill="1" applyBorder="1" applyAlignment="1" applyProtection="1"/>
    <xf numFmtId="4" fontId="30" fillId="4" borderId="7" xfId="0" applyNumberFormat="1" applyFont="1" applyFill="1" applyBorder="1" applyAlignment="1" applyProtection="1"/>
    <xf numFmtId="4" fontId="30" fillId="4" borderId="25" xfId="0" applyNumberFormat="1" applyFont="1" applyFill="1" applyBorder="1" applyAlignment="1" applyProtection="1"/>
    <xf numFmtId="4" fontId="30" fillId="2" borderId="1" xfId="0" applyNumberFormat="1" applyFont="1" applyFill="1" applyBorder="1" applyAlignment="1" applyProtection="1">
      <alignment horizontal="right" wrapText="1"/>
    </xf>
    <xf numFmtId="3" fontId="24" fillId="2" borderId="2" xfId="0" applyNumberFormat="1" applyFont="1" applyFill="1" applyBorder="1" applyAlignment="1" applyProtection="1">
      <alignment horizontal="center" vertical="center" wrapText="1"/>
    </xf>
    <xf numFmtId="0" fontId="21" fillId="4" borderId="4" xfId="0" applyFont="1" applyFill="1" applyBorder="1" applyAlignment="1" applyProtection="1">
      <alignment horizontal="left" vertical="center" wrapText="1"/>
    </xf>
    <xf numFmtId="0" fontId="21" fillId="4" borderId="5" xfId="0" applyFont="1" applyFill="1" applyBorder="1" applyAlignment="1" applyProtection="1">
      <alignment horizontal="left" vertical="center" wrapText="1"/>
    </xf>
    <xf numFmtId="0" fontId="21" fillId="4" borderId="2" xfId="0" applyFont="1" applyFill="1" applyBorder="1" applyAlignment="1" applyProtection="1">
      <alignment horizontal="left" vertical="center" wrapText="1"/>
    </xf>
    <xf numFmtId="9" fontId="30" fillId="2" borderId="1" xfId="2" applyFont="1" applyFill="1" applyBorder="1" applyAlignment="1" applyProtection="1">
      <alignment horizontal="center" vertical="center" wrapText="1"/>
    </xf>
    <xf numFmtId="3" fontId="28" fillId="0" borderId="2" xfId="0" applyNumberFormat="1" applyFont="1" applyFill="1" applyBorder="1" applyAlignment="1" applyProtection="1">
      <alignment horizontal="center"/>
      <protection locked="0"/>
    </xf>
    <xf numFmtId="4" fontId="28" fillId="2" borderId="2" xfId="0" applyNumberFormat="1" applyFont="1" applyFill="1" applyBorder="1" applyAlignment="1" applyProtection="1">
      <alignment horizontal="center"/>
    </xf>
    <xf numFmtId="3" fontId="4" fillId="0" borderId="2" xfId="0" applyNumberFormat="1" applyFont="1" applyFill="1" applyBorder="1" applyAlignment="1" applyProtection="1">
      <alignment horizontal="center"/>
      <protection locked="0"/>
    </xf>
    <xf numFmtId="3" fontId="30" fillId="2" borderId="1" xfId="2" applyNumberFormat="1" applyFont="1" applyFill="1" applyBorder="1" applyAlignment="1" applyProtection="1"/>
    <xf numFmtId="0" fontId="5" fillId="0" borderId="0" xfId="4" applyFont="1" applyAlignment="1" applyProtection="1">
      <alignment vertical="center"/>
    </xf>
    <xf numFmtId="0" fontId="46" fillId="0" borderId="3" xfId="4" applyFont="1" applyBorder="1" applyAlignment="1" applyProtection="1">
      <alignment horizontal="left"/>
    </xf>
    <xf numFmtId="0" fontId="21" fillId="0" borderId="1" xfId="4" applyFont="1" applyBorder="1" applyAlignment="1" applyProtection="1">
      <alignment horizontal="center" vertical="center"/>
    </xf>
    <xf numFmtId="0" fontId="21" fillId="0" borderId="8" xfId="4" applyFont="1" applyBorder="1" applyAlignment="1" applyProtection="1">
      <alignment horizontal="center" vertical="center"/>
    </xf>
    <xf numFmtId="0" fontId="21" fillId="0" borderId="9" xfId="4" applyFont="1" applyBorder="1" applyAlignment="1" applyProtection="1">
      <alignment horizontal="center" vertical="center"/>
    </xf>
    <xf numFmtId="2" fontId="4" fillId="0" borderId="8" xfId="4" applyNumberFormat="1" applyFont="1" applyBorder="1" applyAlignment="1" applyProtection="1">
      <alignment vertical="center"/>
    </xf>
    <xf numFmtId="2" fontId="4" fillId="0" borderId="9" xfId="4" applyNumberFormat="1" applyFont="1" applyBorder="1" applyAlignment="1" applyProtection="1">
      <alignment vertical="center"/>
    </xf>
    <xf numFmtId="166" fontId="33" fillId="0" borderId="1" xfId="0" applyNumberFormat="1" applyFont="1" applyFill="1" applyBorder="1" applyAlignment="1" applyProtection="1">
      <alignment horizontal="center" vertical="center"/>
      <protection locked="0"/>
    </xf>
    <xf numFmtId="0" fontId="38" fillId="2" borderId="2" xfId="0" applyFont="1" applyFill="1" applyBorder="1" applyAlignment="1" applyProtection="1">
      <alignment horizontal="right" vertical="center"/>
    </xf>
    <xf numFmtId="0" fontId="24" fillId="6" borderId="6" xfId="0" applyFont="1" applyFill="1" applyBorder="1" applyAlignment="1" applyProtection="1">
      <alignment vertical="center"/>
    </xf>
    <xf numFmtId="0" fontId="38" fillId="6" borderId="6" xfId="0" applyFont="1" applyFill="1" applyBorder="1" applyAlignment="1" applyProtection="1">
      <alignment horizontal="right" vertical="center"/>
    </xf>
    <xf numFmtId="0" fontId="30" fillId="6" borderId="6" xfId="0" applyFont="1" applyFill="1" applyBorder="1" applyAlignment="1" applyProtection="1">
      <alignment vertical="center"/>
    </xf>
    <xf numFmtId="3" fontId="24" fillId="2" borderId="2" xfId="0" applyNumberFormat="1" applyFont="1" applyFill="1" applyBorder="1" applyAlignment="1" applyProtection="1"/>
    <xf numFmtId="4" fontId="24" fillId="2" borderId="2" xfId="0" applyNumberFormat="1" applyFont="1" applyFill="1" applyBorder="1" applyAlignment="1" applyProtection="1"/>
    <xf numFmtId="0" fontId="0" fillId="0" borderId="3" xfId="0" applyBorder="1"/>
    <xf numFmtId="0" fontId="0" fillId="0" borderId="0" xfId="0" applyFont="1" applyBorder="1" applyProtection="1"/>
    <xf numFmtId="0" fontId="0" fillId="0" borderId="0" xfId="0" applyBorder="1"/>
    <xf numFmtId="0" fontId="18" fillId="4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38" fillId="6" borderId="4" xfId="0" applyFont="1" applyFill="1" applyBorder="1" applyAlignment="1" applyProtection="1">
      <alignment horizontal="left" vertical="center" indent="2"/>
    </xf>
    <xf numFmtId="0" fontId="0" fillId="6" borderId="5" xfId="0" applyFill="1" applyBorder="1"/>
    <xf numFmtId="0" fontId="0" fillId="6" borderId="2" xfId="0" applyFill="1" applyBorder="1"/>
    <xf numFmtId="0" fontId="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0" fillId="4" borderId="1" xfId="0" applyFont="1" applyFill="1" applyBorder="1" applyAlignment="1" applyProtection="1">
      <alignment horizontal="left" vertical="center" wrapText="1"/>
    </xf>
    <xf numFmtId="0" fontId="30" fillId="4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3" fontId="4" fillId="2" borderId="1" xfId="0" applyNumberFormat="1" applyFont="1" applyFill="1" applyBorder="1" applyAlignment="1" applyProtection="1">
      <alignment horizontal="center"/>
      <protection locked="0"/>
    </xf>
    <xf numFmtId="3" fontId="4" fillId="2" borderId="1" xfId="2" applyNumberFormat="1" applyFont="1" applyFill="1" applyBorder="1" applyAlignment="1" applyProtection="1">
      <alignment horizontal="center"/>
      <protection locked="0"/>
    </xf>
    <xf numFmtId="3" fontId="4" fillId="2" borderId="1" xfId="0" applyNumberFormat="1" applyFont="1" applyFill="1" applyBorder="1" applyAlignment="1" applyProtection="1">
      <alignment horizontal="center" wrapText="1"/>
      <protection locked="0"/>
    </xf>
    <xf numFmtId="3" fontId="30" fillId="5" borderId="1" xfId="0" applyNumberFormat="1" applyFont="1" applyFill="1" applyBorder="1" applyAlignment="1">
      <alignment horizontal="center"/>
    </xf>
    <xf numFmtId="9" fontId="24" fillId="5" borderId="1" xfId="2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9" fontId="24" fillId="5" borderId="1" xfId="2" applyNumberFormat="1" applyFont="1" applyFill="1" applyBorder="1" applyAlignment="1">
      <alignment horizontal="center"/>
    </xf>
    <xf numFmtId="0" fontId="4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indent="3"/>
    </xf>
    <xf numFmtId="0" fontId="28" fillId="2" borderId="1" xfId="0" applyFont="1" applyFill="1" applyBorder="1" applyAlignment="1" applyProtection="1">
      <alignment horizontal="left" wrapText="1"/>
      <protection locked="0"/>
    </xf>
    <xf numFmtId="0" fontId="28" fillId="2" borderId="1" xfId="0" applyFont="1" applyFill="1" applyBorder="1" applyAlignment="1" applyProtection="1">
      <alignment horizontal="center" wrapText="1"/>
      <protection locked="0"/>
    </xf>
    <xf numFmtId="3" fontId="28" fillId="2" borderId="1" xfId="0" applyNumberFormat="1" applyFont="1" applyFill="1" applyBorder="1" applyAlignment="1" applyProtection="1">
      <alignment horizontal="center"/>
      <protection locked="0"/>
    </xf>
    <xf numFmtId="3" fontId="28" fillId="2" borderId="1" xfId="2" applyNumberFormat="1" applyFont="1" applyFill="1" applyBorder="1" applyAlignment="1" applyProtection="1">
      <alignment horizontal="center"/>
      <protection locked="0"/>
    </xf>
    <xf numFmtId="3" fontId="28" fillId="2" borderId="1" xfId="0" applyNumberFormat="1" applyFont="1" applyFill="1" applyBorder="1" applyAlignment="1" applyProtection="1">
      <alignment horizontal="center" wrapText="1"/>
      <protection locked="0"/>
    </xf>
    <xf numFmtId="0" fontId="44" fillId="0" borderId="0" xfId="0" applyFont="1" applyBorder="1" applyAlignment="1" applyProtection="1">
      <alignment horizontal="left" wrapText="1"/>
    </xf>
    <xf numFmtId="0" fontId="17" fillId="0" borderId="21" xfId="0" quotePrefix="1" applyFont="1" applyFill="1" applyBorder="1" applyAlignment="1" applyProtection="1">
      <alignment horizontal="left" vertical="top" indent="1"/>
    </xf>
    <xf numFmtId="0" fontId="17" fillId="0" borderId="0" xfId="0" quotePrefix="1" applyFont="1" applyFill="1" applyBorder="1" applyAlignment="1" applyProtection="1">
      <alignment horizontal="left" vertical="top" indent="1"/>
    </xf>
    <xf numFmtId="0" fontId="41" fillId="0" borderId="21" xfId="0" applyFont="1" applyFill="1" applyBorder="1" applyAlignment="1" applyProtection="1">
      <alignment horizontal="left"/>
    </xf>
    <xf numFmtId="0" fontId="41" fillId="0" borderId="0" xfId="0" applyFont="1" applyFill="1" applyBorder="1" applyAlignment="1" applyProtection="1">
      <alignment horizontal="left"/>
    </xf>
    <xf numFmtId="0" fontId="41" fillId="0" borderId="13" xfId="0" applyFont="1" applyFill="1" applyBorder="1" applyAlignment="1" applyProtection="1">
      <alignment horizontal="left"/>
    </xf>
    <xf numFmtId="0" fontId="17" fillId="0" borderId="21" xfId="0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/>
    </xf>
    <xf numFmtId="0" fontId="17" fillId="0" borderId="13" xfId="0" applyFont="1" applyFill="1" applyBorder="1" applyAlignment="1" applyProtection="1">
      <alignment horizontal="left" vertical="top"/>
    </xf>
    <xf numFmtId="0" fontId="17" fillId="0" borderId="21" xfId="0" quotePrefix="1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17" fillId="0" borderId="13" xfId="0" applyFont="1" applyFill="1" applyBorder="1" applyAlignment="1" applyProtection="1">
      <alignment horizontal="left"/>
    </xf>
    <xf numFmtId="0" fontId="18" fillId="0" borderId="21" xfId="0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horizontal="left" vertical="top"/>
    </xf>
    <xf numFmtId="0" fontId="18" fillId="0" borderId="21" xfId="0" applyFont="1" applyFill="1" applyBorder="1" applyAlignment="1" applyProtection="1">
      <alignment horizontal="left" vertical="top" indent="1"/>
    </xf>
    <xf numFmtId="0" fontId="18" fillId="0" borderId="0" xfId="0" applyFont="1" applyFill="1" applyBorder="1" applyAlignment="1" applyProtection="1">
      <alignment horizontal="left" vertical="top" indent="1"/>
    </xf>
    <xf numFmtId="0" fontId="25" fillId="2" borderId="19" xfId="0" applyFont="1" applyFill="1" applyBorder="1" applyAlignment="1" applyProtection="1">
      <alignment horizontal="left" wrapText="1" indent="1"/>
    </xf>
    <xf numFmtId="0" fontId="0" fillId="0" borderId="0" xfId="0" applyBorder="1" applyAlignment="1" applyProtection="1">
      <alignment horizontal="left" wrapText="1" indent="1"/>
    </xf>
    <xf numFmtId="0" fontId="0" fillId="0" borderId="13" xfId="0" applyBorder="1" applyAlignment="1" applyProtection="1">
      <alignment horizontal="left" wrapText="1" indent="1"/>
    </xf>
    <xf numFmtId="0" fontId="0" fillId="0" borderId="19" xfId="0" applyBorder="1" applyAlignment="1" applyProtection="1">
      <alignment horizontal="left" wrapText="1" indent="1"/>
    </xf>
    <xf numFmtId="0" fontId="27" fillId="2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42" fillId="2" borderId="19" xfId="0" applyFont="1" applyFill="1" applyBorder="1" applyAlignment="1" applyProtection="1">
      <alignment horizontal="center" wrapText="1"/>
    </xf>
    <xf numFmtId="0" fontId="42" fillId="2" borderId="0" xfId="0" applyFont="1" applyFill="1" applyBorder="1" applyAlignment="1" applyProtection="1">
      <alignment horizontal="center" wrapText="1"/>
    </xf>
    <xf numFmtId="0" fontId="42" fillId="2" borderId="20" xfId="0" applyFont="1" applyFill="1" applyBorder="1" applyAlignment="1" applyProtection="1">
      <alignment horizontal="center" wrapText="1"/>
    </xf>
    <xf numFmtId="0" fontId="25" fillId="0" borderId="28" xfId="0" applyFont="1" applyFill="1" applyBorder="1" applyAlignment="1" applyProtection="1">
      <alignment horizontal="left" vertical="top" indent="1"/>
      <protection locked="0"/>
    </xf>
    <xf numFmtId="0" fontId="0" fillId="0" borderId="6" xfId="0" applyBorder="1" applyAlignment="1" applyProtection="1">
      <alignment horizontal="left" vertical="top" indent="1"/>
      <protection locked="0"/>
    </xf>
    <xf numFmtId="0" fontId="0" fillId="0" borderId="29" xfId="0" applyBorder="1" applyAlignment="1" applyProtection="1">
      <alignment horizontal="left" vertical="top" indent="1"/>
      <protection locked="0"/>
    </xf>
    <xf numFmtId="0" fontId="0" fillId="0" borderId="14" xfId="0" applyBorder="1" applyAlignment="1" applyProtection="1">
      <alignment horizontal="left" vertical="top" indent="1"/>
      <protection locked="0"/>
    </xf>
    <xf numFmtId="0" fontId="0" fillId="0" borderId="3" xfId="0" applyBorder="1" applyAlignment="1" applyProtection="1">
      <alignment horizontal="left" vertical="top" indent="1"/>
      <protection locked="0"/>
    </xf>
    <xf numFmtId="0" fontId="0" fillId="0" borderId="15" xfId="0" applyBorder="1" applyAlignment="1" applyProtection="1">
      <alignment horizontal="left" vertical="top" indent="1"/>
      <protection locked="0"/>
    </xf>
    <xf numFmtId="165" fontId="25" fillId="0" borderId="4" xfId="0" applyNumberFormat="1" applyFont="1" applyFill="1" applyBorder="1" applyAlignment="1" applyProtection="1">
      <alignment horizontal="left" indent="1"/>
      <protection locked="0"/>
    </xf>
    <xf numFmtId="165" fontId="25" fillId="0" borderId="2" xfId="0" applyNumberFormat="1" applyFont="1" applyFill="1" applyBorder="1" applyAlignment="1" applyProtection="1">
      <alignment horizontal="left" indent="1"/>
      <protection locked="0"/>
    </xf>
    <xf numFmtId="1" fontId="25" fillId="0" borderId="4" xfId="0" applyNumberFormat="1" applyFont="1" applyFill="1" applyBorder="1" applyAlignment="1" applyProtection="1">
      <alignment horizontal="left" indent="1"/>
      <protection locked="0"/>
    </xf>
    <xf numFmtId="1" fontId="25" fillId="0" borderId="2" xfId="0" applyNumberFormat="1" applyFont="1" applyFill="1" applyBorder="1" applyAlignment="1" applyProtection="1">
      <alignment horizontal="left" indent="1"/>
      <protection locked="0"/>
    </xf>
    <xf numFmtId="0" fontId="40" fillId="2" borderId="1" xfId="0" applyFont="1" applyFill="1" applyBorder="1" applyAlignment="1" applyProtection="1">
      <alignment horizontal="center" vertical="center" wrapText="1"/>
    </xf>
    <xf numFmtId="14" fontId="34" fillId="2" borderId="21" xfId="0" applyNumberFormat="1" applyFont="1" applyFill="1" applyBorder="1" applyAlignment="1" applyProtection="1">
      <alignment horizontal="left" indent="1"/>
    </xf>
    <xf numFmtId="14" fontId="34" fillId="2" borderId="0" xfId="0" applyNumberFormat="1" applyFont="1" applyFill="1" applyBorder="1" applyAlignment="1" applyProtection="1">
      <alignment horizontal="left" indent="1"/>
    </xf>
    <xf numFmtId="14" fontId="34" fillId="2" borderId="20" xfId="0" applyNumberFormat="1" applyFont="1" applyFill="1" applyBorder="1" applyAlignment="1" applyProtection="1">
      <alignment horizontal="left" indent="1"/>
    </xf>
    <xf numFmtId="0" fontId="18" fillId="0" borderId="31" xfId="0" applyFont="1" applyFill="1" applyBorder="1" applyAlignment="1" applyProtection="1">
      <alignment horizontal="left" vertical="top"/>
    </xf>
    <xf numFmtId="0" fontId="18" fillId="0" borderId="27" xfId="0" applyFont="1" applyFill="1" applyBorder="1" applyAlignment="1" applyProtection="1">
      <alignment horizontal="left" vertical="top"/>
    </xf>
    <xf numFmtId="0" fontId="41" fillId="0" borderId="28" xfId="0" applyFont="1" applyFill="1" applyBorder="1" applyAlignment="1" applyProtection="1">
      <alignment horizontal="left"/>
    </xf>
    <xf numFmtId="0" fontId="41" fillId="0" borderId="6" xfId="0" applyFont="1" applyFill="1" applyBorder="1" applyAlignment="1" applyProtection="1">
      <alignment horizontal="left"/>
    </xf>
    <xf numFmtId="0" fontId="41" fillId="0" borderId="29" xfId="0" applyFont="1" applyFill="1" applyBorder="1" applyAlignment="1" applyProtection="1">
      <alignment horizontal="left"/>
    </xf>
    <xf numFmtId="0" fontId="17" fillId="0" borderId="21" xfId="0" quotePrefix="1" applyFont="1" applyFill="1" applyBorder="1" applyAlignment="1" applyProtection="1">
      <alignment horizontal="left" vertical="top"/>
    </xf>
    <xf numFmtId="14" fontId="25" fillId="0" borderId="4" xfId="0" applyNumberFormat="1" applyFont="1" applyFill="1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17" fillId="0" borderId="21" xfId="0" quotePrefix="1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left" vertical="top" wrapText="1"/>
    </xf>
    <xf numFmtId="0" fontId="17" fillId="0" borderId="13" xfId="0" applyFont="1" applyFill="1" applyBorder="1" applyAlignment="1" applyProtection="1">
      <alignment horizontal="left" vertical="top" wrapText="1"/>
    </xf>
    <xf numFmtId="0" fontId="17" fillId="0" borderId="31" xfId="0" quotePrefix="1" applyFont="1" applyFill="1" applyBorder="1" applyAlignment="1" applyProtection="1">
      <alignment horizontal="left" vertical="top" indent="1"/>
    </xf>
    <xf numFmtId="0" fontId="17" fillId="0" borderId="27" xfId="0" quotePrefix="1" applyFont="1" applyFill="1" applyBorder="1" applyAlignment="1" applyProtection="1">
      <alignment horizontal="left" vertical="top" indent="1"/>
    </xf>
    <xf numFmtId="3" fontId="24" fillId="0" borderId="4" xfId="0" applyNumberFormat="1" applyFont="1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3" fontId="28" fillId="0" borderId="4" xfId="0" applyNumberFormat="1" applyFont="1" applyFill="1" applyBorder="1" applyAlignment="1" applyProtection="1">
      <alignment horizontal="left"/>
      <protection locked="0"/>
    </xf>
    <xf numFmtId="3" fontId="28" fillId="0" borderId="2" xfId="0" applyNumberFormat="1" applyFont="1" applyFill="1" applyBorder="1" applyAlignment="1" applyProtection="1">
      <alignment horizontal="left"/>
      <protection locked="0"/>
    </xf>
    <xf numFmtId="3" fontId="24" fillId="2" borderId="4" xfId="0" applyNumberFormat="1" applyFont="1" applyFill="1" applyBorder="1" applyAlignment="1" applyProtection="1">
      <alignment horizontal="center" vertical="center" wrapText="1"/>
    </xf>
    <xf numFmtId="3" fontId="24" fillId="2" borderId="2" xfId="0" applyNumberFormat="1" applyFont="1" applyFill="1" applyBorder="1" applyAlignment="1" applyProtection="1">
      <alignment horizontal="center" vertical="center" wrapText="1"/>
    </xf>
    <xf numFmtId="3" fontId="28" fillId="0" borderId="4" xfId="0" applyNumberFormat="1" applyFont="1" applyFill="1" applyBorder="1" applyAlignment="1" applyProtection="1">
      <protection locked="0"/>
    </xf>
    <xf numFmtId="0" fontId="43" fillId="0" borderId="2" xfId="0" applyFont="1" applyFill="1" applyBorder="1" applyAlignment="1" applyProtection="1">
      <protection locked="0"/>
    </xf>
    <xf numFmtId="3" fontId="24" fillId="2" borderId="5" xfId="0" applyNumberFormat="1" applyFont="1" applyFill="1" applyBorder="1" applyAlignment="1" applyProtection="1">
      <alignment horizontal="left"/>
    </xf>
    <xf numFmtId="0" fontId="24" fillId="0" borderId="3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1" fillId="4" borderId="21" xfId="0" applyFont="1" applyFill="1" applyBorder="1" applyAlignment="1" applyProtection="1">
      <alignment wrapText="1"/>
    </xf>
    <xf numFmtId="0" fontId="0" fillId="4" borderId="0" xfId="0" applyFill="1" applyBorder="1" applyAlignment="1" applyProtection="1"/>
    <xf numFmtId="0" fontId="0" fillId="4" borderId="13" xfId="0" applyFill="1" applyBorder="1" applyAlignment="1" applyProtection="1"/>
    <xf numFmtId="0" fontId="24" fillId="4" borderId="28" xfId="0" applyFont="1" applyFill="1" applyBorder="1" applyAlignment="1" applyProtection="1">
      <alignment horizontal="left" wrapText="1"/>
    </xf>
    <xf numFmtId="0" fontId="24" fillId="4" borderId="6" xfId="0" applyFont="1" applyFill="1" applyBorder="1" applyAlignment="1" applyProtection="1">
      <alignment horizontal="left" wrapText="1"/>
    </xf>
    <xf numFmtId="0" fontId="24" fillId="4" borderId="29" xfId="0" applyFont="1" applyFill="1" applyBorder="1" applyAlignment="1" applyProtection="1">
      <alignment horizontal="left" wrapText="1"/>
    </xf>
    <xf numFmtId="3" fontId="28" fillId="0" borderId="5" xfId="0" applyNumberFormat="1" applyFont="1" applyFill="1" applyBorder="1" applyAlignment="1" applyProtection="1">
      <alignment horizontal="left"/>
      <protection locked="0"/>
    </xf>
    <xf numFmtId="3" fontId="4" fillId="0" borderId="4" xfId="0" applyNumberFormat="1" applyFont="1" applyFill="1" applyBorder="1" applyAlignment="1" applyProtection="1">
      <alignment horizontal="left"/>
      <protection locked="0"/>
    </xf>
    <xf numFmtId="3" fontId="4" fillId="0" borderId="5" xfId="0" applyNumberFormat="1" applyFont="1" applyFill="1" applyBorder="1" applyAlignment="1" applyProtection="1">
      <alignment horizontal="left"/>
      <protection locked="0"/>
    </xf>
    <xf numFmtId="3" fontId="4" fillId="0" borderId="2" xfId="0" applyNumberFormat="1" applyFont="1" applyFill="1" applyBorder="1" applyAlignment="1" applyProtection="1">
      <alignment horizontal="left"/>
      <protection locked="0"/>
    </xf>
    <xf numFmtId="0" fontId="38" fillId="0" borderId="0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30" fillId="2" borderId="4" xfId="0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0" fillId="2" borderId="4" xfId="0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>
      <alignment horizontal="center" vertical="center" wrapText="1"/>
    </xf>
    <xf numFmtId="0" fontId="30" fillId="2" borderId="5" xfId="0" applyFont="1" applyFill="1" applyBorder="1" applyAlignment="1" applyProtection="1">
      <alignment horizontal="center" vertical="center" wrapText="1"/>
    </xf>
    <xf numFmtId="3" fontId="30" fillId="2" borderId="4" xfId="0" applyNumberFormat="1" applyFont="1" applyFill="1" applyBorder="1" applyAlignment="1" applyProtection="1">
      <alignment horizontal="center" vertical="center" wrapText="1"/>
    </xf>
    <xf numFmtId="3" fontId="30" fillId="2" borderId="2" xfId="0" applyNumberFormat="1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protection locked="0"/>
    </xf>
    <xf numFmtId="0" fontId="43" fillId="0" borderId="1" xfId="0" applyFont="1" applyFill="1" applyBorder="1" applyAlignment="1" applyProtection="1">
      <protection locked="0"/>
    </xf>
    <xf numFmtId="0" fontId="0" fillId="0" borderId="2" xfId="0" applyBorder="1" applyAlignment="1">
      <alignment horizontal="center" vertical="center" wrapText="1"/>
    </xf>
    <xf numFmtId="3" fontId="24" fillId="2" borderId="2" xfId="0" applyNumberFormat="1" applyFont="1" applyFill="1" applyBorder="1" applyAlignment="1" applyProtection="1">
      <alignment horizontal="left"/>
    </xf>
    <xf numFmtId="3" fontId="24" fillId="2" borderId="5" xfId="0" applyNumberFormat="1" applyFont="1" applyFill="1" applyBorder="1" applyAlignment="1" applyProtection="1">
      <alignment horizontal="center" vertical="center" wrapText="1"/>
    </xf>
    <xf numFmtId="3" fontId="24" fillId="0" borderId="2" xfId="0" applyNumberFormat="1" applyFont="1" applyFill="1" applyBorder="1" applyAlignment="1" applyProtection="1">
      <protection locked="0"/>
    </xf>
    <xf numFmtId="3" fontId="24" fillId="0" borderId="4" xfId="0" applyNumberFormat="1" applyFont="1" applyFill="1" applyBorder="1" applyAlignment="1" applyProtection="1">
      <alignment horizontal="left"/>
      <protection locked="0"/>
    </xf>
    <xf numFmtId="3" fontId="24" fillId="0" borderId="2" xfId="0" applyNumberFormat="1" applyFont="1" applyFill="1" applyBorder="1" applyAlignment="1" applyProtection="1">
      <alignment horizontal="left"/>
      <protection locked="0"/>
    </xf>
    <xf numFmtId="3" fontId="4" fillId="2" borderId="4" xfId="0" applyNumberFormat="1" applyFont="1" applyFill="1" applyBorder="1" applyAlignment="1" applyProtection="1">
      <alignment horizontal="left"/>
    </xf>
    <xf numFmtId="3" fontId="4" fillId="2" borderId="5" xfId="0" applyNumberFormat="1" applyFont="1" applyFill="1" applyBorder="1" applyAlignment="1" applyProtection="1">
      <alignment horizontal="left"/>
    </xf>
    <xf numFmtId="3" fontId="4" fillId="2" borderId="2" xfId="0" applyNumberFormat="1" applyFont="1" applyFill="1" applyBorder="1" applyAlignment="1" applyProtection="1">
      <alignment horizontal="left"/>
    </xf>
    <xf numFmtId="3" fontId="28" fillId="0" borderId="2" xfId="0" applyNumberFormat="1" applyFont="1" applyFill="1" applyBorder="1" applyAlignment="1" applyProtection="1">
      <protection locked="0"/>
    </xf>
    <xf numFmtId="0" fontId="21" fillId="4" borderId="4" xfId="0" applyFont="1" applyFill="1" applyBorder="1" applyAlignment="1" applyProtection="1">
      <alignment horizontal="left" vertical="center" wrapText="1"/>
    </xf>
    <xf numFmtId="0" fontId="21" fillId="4" borderId="5" xfId="0" applyFont="1" applyFill="1" applyBorder="1" applyAlignment="1" applyProtection="1">
      <alignment horizontal="left" vertical="center" wrapText="1"/>
    </xf>
    <xf numFmtId="0" fontId="21" fillId="4" borderId="2" xfId="0" applyFont="1" applyFill="1" applyBorder="1" applyAlignment="1" applyProtection="1">
      <alignment horizontal="left" vertical="center" wrapText="1"/>
    </xf>
    <xf numFmtId="0" fontId="30" fillId="3" borderId="4" xfId="0" applyFont="1" applyFill="1" applyBorder="1" applyAlignment="1" applyProtection="1">
      <alignment horizontal="center" vertical="center" wrapText="1"/>
    </xf>
    <xf numFmtId="0" fontId="30" fillId="3" borderId="2" xfId="0" applyFont="1" applyFill="1" applyBorder="1" applyAlignment="1" applyProtection="1">
      <alignment horizontal="center" vertical="center" wrapText="1"/>
    </xf>
    <xf numFmtId="0" fontId="34" fillId="0" borderId="3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wrapText="1" indent="1"/>
    </xf>
    <xf numFmtId="0" fontId="0" fillId="0" borderId="0" xfId="0" applyFont="1" applyAlignment="1" applyProtection="1">
      <alignment horizontal="left" wrapText="1" indent="1"/>
    </xf>
    <xf numFmtId="0" fontId="40" fillId="0" borderId="6" xfId="0" applyFont="1" applyBorder="1" applyAlignment="1" applyProtection="1">
      <alignment wrapText="1"/>
    </xf>
    <xf numFmtId="0" fontId="25" fillId="0" borderId="6" xfId="0" applyFont="1" applyBorder="1" applyAlignment="1" applyProtection="1"/>
    <xf numFmtId="0" fontId="23" fillId="2" borderId="4" xfId="0" applyFont="1" applyFill="1" applyBorder="1" applyAlignment="1" applyProtection="1">
      <alignment horizontal="center"/>
    </xf>
    <xf numFmtId="0" fontId="23" fillId="2" borderId="5" xfId="0" applyFont="1" applyFill="1" applyBorder="1" applyAlignment="1" applyProtection="1">
      <alignment horizontal="center"/>
    </xf>
    <xf numFmtId="0" fontId="23" fillId="2" borderId="2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25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0" fontId="25" fillId="2" borderId="4" xfId="0" applyFont="1" applyFill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25" fillId="2" borderId="2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</xf>
    <xf numFmtId="0" fontId="37" fillId="0" borderId="2" xfId="0" applyFont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25" fillId="0" borderId="3" xfId="0" applyFont="1" applyFill="1" applyBorder="1" applyAlignment="1" applyProtection="1">
      <alignment horizontal="left" wrapText="1"/>
    </xf>
    <xf numFmtId="0" fontId="0" fillId="0" borderId="3" xfId="0" applyBorder="1" applyAlignment="1" applyProtection="1"/>
    <xf numFmtId="0" fontId="44" fillId="0" borderId="0" xfId="0" applyFont="1" applyBorder="1" applyAlignment="1" applyProtection="1">
      <alignment horizontal="left" wrapText="1"/>
    </xf>
    <xf numFmtId="0" fontId="32" fillId="0" borderId="4" xfId="0" applyFont="1" applyBorder="1" applyAlignment="1" applyProtection="1">
      <alignment horizontal="left" vertical="center" wrapText="1" indent="1"/>
      <protection locked="0"/>
    </xf>
    <xf numFmtId="0" fontId="43" fillId="0" borderId="5" xfId="0" applyFont="1" applyBorder="1" applyAlignment="1" applyProtection="1">
      <alignment horizontal="left" vertical="center" wrapText="1"/>
      <protection locked="0"/>
    </xf>
    <xf numFmtId="0" fontId="43" fillId="0" borderId="2" xfId="0" applyFont="1" applyBorder="1" applyAlignment="1" applyProtection="1">
      <alignment horizontal="left" vertical="center" wrapText="1"/>
      <protection locked="0"/>
    </xf>
    <xf numFmtId="0" fontId="25" fillId="2" borderId="5" xfId="0" applyFont="1" applyFill="1" applyBorder="1" applyAlignment="1" applyProtection="1">
      <alignment horizontal="left" vertical="center" wrapText="1"/>
    </xf>
    <xf numFmtId="0" fontId="40" fillId="0" borderId="3" xfId="0" applyFont="1" applyFill="1" applyBorder="1" applyAlignment="1" applyProtection="1">
      <alignment horizontal="left" vertical="center" wrapText="1"/>
    </xf>
    <xf numFmtId="0" fontId="27" fillId="3" borderId="4" xfId="0" applyFont="1" applyFill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40" fillId="0" borderId="3" xfId="0" applyFont="1" applyFill="1" applyBorder="1" applyAlignment="1" applyProtection="1">
      <alignment horizontal="left" vertical="top" wrapText="1"/>
      <protection locked="0"/>
    </xf>
    <xf numFmtId="0" fontId="32" fillId="0" borderId="5" xfId="0" applyFont="1" applyBorder="1" applyAlignment="1" applyProtection="1">
      <alignment horizontal="left" vertical="center" wrapText="1" indent="1"/>
      <protection locked="0"/>
    </xf>
    <xf numFmtId="0" fontId="32" fillId="0" borderId="2" xfId="0" applyFont="1" applyBorder="1" applyAlignment="1" applyProtection="1">
      <alignment horizontal="left" vertical="center" wrapText="1" indent="1"/>
      <protection locked="0"/>
    </xf>
    <xf numFmtId="0" fontId="40" fillId="0" borderId="14" xfId="0" applyFont="1" applyFill="1" applyBorder="1" applyAlignment="1" applyProtection="1">
      <alignment horizontal="left" vertical="center" wrapText="1"/>
      <protection locked="0"/>
    </xf>
    <xf numFmtId="0" fontId="40" fillId="0" borderId="3" xfId="0" applyFont="1" applyFill="1" applyBorder="1" applyAlignment="1" applyProtection="1">
      <alignment horizontal="left" vertical="center" wrapText="1"/>
      <protection locked="0"/>
    </xf>
    <xf numFmtId="0" fontId="40" fillId="0" borderId="15" xfId="0" applyFont="1" applyFill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wrapText="1"/>
      <protection locked="0"/>
    </xf>
  </cellXfs>
  <cellStyles count="5">
    <cellStyle name="Komma" xfId="1" builtinId="3"/>
    <cellStyle name="Prozent" xfId="2" builtinId="5"/>
    <cellStyle name="Standard" xfId="0" builtinId="0"/>
    <cellStyle name="Standard 2" xfId="4"/>
    <cellStyle name="Währung" xfId="3" builtinId="4"/>
  </cellStyles>
  <dxfs count="2">
    <dxf>
      <font>
        <b/>
        <i val="0"/>
        <color rgb="FFFF0000"/>
      </font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FF0000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0066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66"/>
  <sheetViews>
    <sheetView showGridLines="0" tabSelected="1" zoomScale="120" zoomScaleNormal="120" workbookViewId="0">
      <selection activeCell="E18" sqref="E18:F18"/>
    </sheetView>
  </sheetViews>
  <sheetFormatPr baseColWidth="10" defaultColWidth="11.5546875" defaultRowHeight="11.25" x14ac:dyDescent="0.2"/>
  <cols>
    <col min="1" max="1" width="2.77734375" style="1" customWidth="1"/>
    <col min="2" max="2" width="2.33203125" style="1" customWidth="1"/>
    <col min="3" max="3" width="9.44140625" style="1" customWidth="1"/>
    <col min="4" max="4" width="14.21875" style="1" customWidth="1"/>
    <col min="5" max="5" width="2.77734375" style="1" customWidth="1"/>
    <col min="6" max="6" width="13.33203125" style="1" customWidth="1"/>
    <col min="7" max="7" width="16.5546875" style="1" customWidth="1"/>
    <col min="8" max="8" width="13.109375" style="1" customWidth="1"/>
    <col min="9" max="9" width="1.77734375" style="1" customWidth="1"/>
    <col min="10" max="16384" width="11.5546875" style="1"/>
  </cols>
  <sheetData>
    <row r="1" spans="1:11" ht="12.6" x14ac:dyDescent="0.25">
      <c r="A1" s="5" t="s">
        <v>1</v>
      </c>
      <c r="B1" s="5"/>
      <c r="C1" s="5"/>
      <c r="D1" s="5"/>
      <c r="E1" s="92"/>
      <c r="F1" s="92"/>
      <c r="G1" s="92"/>
      <c r="H1" s="93"/>
      <c r="I1" s="93"/>
      <c r="J1" s="3"/>
      <c r="K1" s="3"/>
    </row>
    <row r="2" spans="1:11" ht="12" customHeight="1" x14ac:dyDescent="0.2">
      <c r="A2" s="86"/>
      <c r="B2" s="86"/>
      <c r="C2" s="86"/>
      <c r="D2" s="86"/>
      <c r="E2" s="86"/>
      <c r="F2" s="86"/>
      <c r="G2" s="86"/>
      <c r="H2" s="86"/>
      <c r="I2" s="86"/>
    </row>
    <row r="3" spans="1:11" ht="6.75" customHeight="1" thickBot="1" x14ac:dyDescent="0.25">
      <c r="A3" s="86"/>
      <c r="B3" s="86"/>
      <c r="C3" s="86"/>
      <c r="D3" s="86"/>
      <c r="E3" s="86"/>
      <c r="F3" s="86"/>
      <c r="G3" s="86"/>
      <c r="H3" s="86"/>
      <c r="I3" s="86"/>
    </row>
    <row r="4" spans="1:11" ht="6" customHeight="1" x14ac:dyDescent="0.2">
      <c r="A4" s="94"/>
      <c r="B4" s="95"/>
      <c r="C4" s="95"/>
      <c r="D4" s="95"/>
      <c r="E4" s="95"/>
      <c r="F4" s="95"/>
      <c r="G4" s="95"/>
      <c r="H4" s="95"/>
      <c r="I4" s="96"/>
    </row>
    <row r="5" spans="1:11" ht="15" x14ac:dyDescent="0.2">
      <c r="A5" s="97" t="s">
        <v>16</v>
      </c>
      <c r="B5" s="98"/>
      <c r="C5" s="98"/>
      <c r="D5" s="398" t="s">
        <v>17</v>
      </c>
      <c r="E5" s="399"/>
      <c r="F5" s="399"/>
      <c r="G5" s="399"/>
      <c r="H5" s="399"/>
      <c r="I5" s="400"/>
    </row>
    <row r="6" spans="1:11" ht="55.5" customHeight="1" x14ac:dyDescent="0.25">
      <c r="A6" s="401" t="s">
        <v>135</v>
      </c>
      <c r="B6" s="402"/>
      <c r="C6" s="402"/>
      <c r="D6" s="402"/>
      <c r="E6" s="402"/>
      <c r="F6" s="402"/>
      <c r="G6" s="402"/>
      <c r="H6" s="402"/>
      <c r="I6" s="403"/>
    </row>
    <row r="7" spans="1:11" ht="6" customHeight="1" x14ac:dyDescent="0.2">
      <c r="A7" s="99"/>
      <c r="B7" s="100"/>
      <c r="C7" s="100"/>
      <c r="D7" s="100"/>
      <c r="E7" s="100"/>
      <c r="F7" s="100"/>
      <c r="G7" s="100"/>
      <c r="H7" s="100"/>
      <c r="I7" s="101"/>
    </row>
    <row r="8" spans="1:11" ht="12.75" x14ac:dyDescent="0.2">
      <c r="A8" s="102" t="s">
        <v>192</v>
      </c>
      <c r="B8" s="103"/>
      <c r="C8" s="103"/>
      <c r="D8" s="103"/>
      <c r="E8" s="104"/>
      <c r="F8" s="104"/>
      <c r="G8" s="104"/>
      <c r="H8" s="104"/>
      <c r="I8" s="105"/>
    </row>
    <row r="9" spans="1:11" ht="20.25" customHeight="1" x14ac:dyDescent="0.25">
      <c r="A9" s="106" t="s">
        <v>274</v>
      </c>
      <c r="B9" s="107"/>
      <c r="C9" s="107"/>
      <c r="D9" s="107"/>
      <c r="E9" s="104"/>
      <c r="F9" s="104"/>
      <c r="G9" s="104"/>
      <c r="H9" s="104"/>
      <c r="I9" s="105"/>
    </row>
    <row r="10" spans="1:11" ht="12.6" x14ac:dyDescent="0.25">
      <c r="A10" s="106" t="s">
        <v>20</v>
      </c>
      <c r="B10" s="107"/>
      <c r="C10" s="107"/>
      <c r="D10" s="107"/>
      <c r="E10" s="104"/>
      <c r="F10" s="104"/>
      <c r="G10" s="104"/>
      <c r="H10" s="104"/>
      <c r="I10" s="105"/>
    </row>
    <row r="11" spans="1:11" ht="12.6" x14ac:dyDescent="0.25">
      <c r="A11" s="106" t="s">
        <v>21</v>
      </c>
      <c r="B11" s="107"/>
      <c r="C11" s="107"/>
      <c r="D11" s="107"/>
      <c r="E11" s="104"/>
      <c r="F11" s="104"/>
      <c r="G11" s="104"/>
      <c r="H11" s="104"/>
      <c r="I11" s="105"/>
    </row>
    <row r="12" spans="1:11" ht="12.6" x14ac:dyDescent="0.25">
      <c r="A12" s="106" t="s">
        <v>22</v>
      </c>
      <c r="B12" s="107"/>
      <c r="C12" s="107"/>
      <c r="D12" s="107"/>
      <c r="E12" s="104"/>
      <c r="F12" s="104"/>
      <c r="G12" s="104"/>
      <c r="H12" s="104"/>
      <c r="I12" s="105"/>
    </row>
    <row r="13" spans="1:11" ht="15" customHeight="1" x14ac:dyDescent="0.25">
      <c r="A13" s="108" t="s">
        <v>71</v>
      </c>
      <c r="B13" s="107"/>
      <c r="C13" s="107"/>
      <c r="D13" s="107"/>
      <c r="E13" s="104"/>
      <c r="F13" s="104"/>
      <c r="G13" s="104"/>
      <c r="H13" s="104"/>
      <c r="I13" s="105"/>
    </row>
    <row r="14" spans="1:11" ht="12.75" x14ac:dyDescent="0.2">
      <c r="A14" s="108" t="s">
        <v>72</v>
      </c>
      <c r="B14" s="107"/>
      <c r="C14" s="107"/>
      <c r="D14" s="107"/>
      <c r="E14" s="104"/>
      <c r="F14" s="104"/>
      <c r="G14" s="104"/>
      <c r="H14" s="298" t="s">
        <v>208</v>
      </c>
      <c r="I14" s="105"/>
    </row>
    <row r="15" spans="1:11" ht="12.75" x14ac:dyDescent="0.2">
      <c r="A15" s="108" t="s">
        <v>193</v>
      </c>
      <c r="B15" s="107"/>
      <c r="C15" s="107"/>
      <c r="D15" s="107"/>
      <c r="E15" s="104"/>
      <c r="F15" s="104"/>
      <c r="G15" s="104"/>
      <c r="H15" s="104"/>
      <c r="I15" s="105"/>
    </row>
    <row r="16" spans="1:11" ht="12.95" thickBot="1" x14ac:dyDescent="0.3">
      <c r="A16" s="109"/>
      <c r="B16" s="84"/>
      <c r="C16" s="84"/>
      <c r="D16" s="84"/>
      <c r="E16" s="84"/>
      <c r="F16" s="84"/>
      <c r="G16" s="84"/>
      <c r="H16" s="84"/>
      <c r="I16" s="85"/>
    </row>
    <row r="17" spans="1:9" ht="12.6" x14ac:dyDescent="0.25">
      <c r="A17" s="110"/>
      <c r="B17" s="111"/>
      <c r="C17" s="111"/>
      <c r="D17" s="111"/>
      <c r="E17" s="112"/>
      <c r="F17" s="112"/>
      <c r="G17" s="112"/>
      <c r="H17" s="112"/>
      <c r="I17" s="113"/>
    </row>
    <row r="18" spans="1:9" ht="12.6" x14ac:dyDescent="0.25">
      <c r="A18" s="106" t="s">
        <v>221</v>
      </c>
      <c r="B18" s="107"/>
      <c r="C18" s="107"/>
      <c r="D18" s="107"/>
      <c r="E18" s="412"/>
      <c r="F18" s="413"/>
      <c r="G18" s="244" t="s">
        <v>222</v>
      </c>
      <c r="H18" s="104"/>
      <c r="I18" s="105"/>
    </row>
    <row r="19" spans="1:9" ht="5.0999999999999996" customHeight="1" x14ac:dyDescent="0.25">
      <c r="A19" s="106"/>
      <c r="B19" s="107"/>
      <c r="C19" s="107"/>
      <c r="D19" s="107"/>
      <c r="E19" s="104"/>
      <c r="F19" s="104"/>
      <c r="G19" s="104"/>
      <c r="H19" s="104"/>
      <c r="I19" s="105"/>
    </row>
    <row r="20" spans="1:9" ht="12.75" customHeight="1" x14ac:dyDescent="0.2">
      <c r="A20" s="394" t="s">
        <v>73</v>
      </c>
      <c r="B20" s="395"/>
      <c r="C20" s="395"/>
      <c r="D20" s="396"/>
      <c r="E20" s="404"/>
      <c r="F20" s="405"/>
      <c r="G20" s="405"/>
      <c r="H20" s="406"/>
      <c r="I20" s="105"/>
    </row>
    <row r="21" spans="1:9" ht="12.75" x14ac:dyDescent="0.2">
      <c r="A21" s="397"/>
      <c r="B21" s="395"/>
      <c r="C21" s="395"/>
      <c r="D21" s="396"/>
      <c r="E21" s="407"/>
      <c r="F21" s="408"/>
      <c r="G21" s="408"/>
      <c r="H21" s="409"/>
      <c r="I21" s="105"/>
    </row>
    <row r="22" spans="1:9" ht="5.0999999999999996" customHeight="1" x14ac:dyDescent="0.25">
      <c r="A22" s="106"/>
      <c r="B22" s="107"/>
      <c r="C22" s="107"/>
      <c r="D22" s="107"/>
      <c r="E22" s="104"/>
      <c r="F22" s="104"/>
      <c r="G22" s="104"/>
      <c r="H22" s="104"/>
      <c r="I22" s="105"/>
    </row>
    <row r="23" spans="1:9" ht="15" customHeight="1" x14ac:dyDescent="0.2">
      <c r="A23" s="106" t="s">
        <v>74</v>
      </c>
      <c r="B23" s="107"/>
      <c r="C23" s="107"/>
      <c r="D23" s="107"/>
      <c r="E23" s="410"/>
      <c r="F23" s="411"/>
      <c r="G23" s="244" t="s">
        <v>2</v>
      </c>
      <c r="H23" s="244"/>
      <c r="I23" s="245"/>
    </row>
    <row r="24" spans="1:9" ht="12.6" x14ac:dyDescent="0.25">
      <c r="A24" s="106"/>
      <c r="B24" s="107"/>
      <c r="C24" s="107"/>
      <c r="D24" s="107"/>
      <c r="E24" s="104"/>
      <c r="F24" s="104"/>
      <c r="G24" s="246" t="s">
        <v>75</v>
      </c>
      <c r="H24" s="104"/>
      <c r="I24" s="105"/>
    </row>
    <row r="25" spans="1:9" ht="20.100000000000001" customHeight="1" x14ac:dyDescent="0.2">
      <c r="A25" s="114" t="s">
        <v>134</v>
      </c>
      <c r="B25" s="115"/>
      <c r="C25" s="115"/>
      <c r="D25" s="107"/>
      <c r="E25" s="107"/>
      <c r="F25" s="107"/>
      <c r="G25" s="115"/>
      <c r="H25" s="115"/>
      <c r="I25" s="105"/>
    </row>
    <row r="26" spans="1:9" ht="6" customHeight="1" x14ac:dyDescent="0.25">
      <c r="A26" s="114"/>
      <c r="B26" s="115"/>
      <c r="C26" s="115"/>
      <c r="D26" s="107"/>
      <c r="E26" s="107"/>
      <c r="F26" s="107"/>
      <c r="G26" s="115"/>
      <c r="H26" s="115"/>
      <c r="I26" s="105"/>
    </row>
    <row r="27" spans="1:9" ht="12.75" x14ac:dyDescent="0.2">
      <c r="A27" s="114"/>
      <c r="B27" s="200" t="s">
        <v>132</v>
      </c>
      <c r="C27" s="115" t="s">
        <v>133</v>
      </c>
      <c r="D27" s="107"/>
      <c r="E27" s="107"/>
      <c r="F27" s="107"/>
      <c r="G27" s="115"/>
      <c r="H27" s="115"/>
      <c r="I27" s="105"/>
    </row>
    <row r="28" spans="1:9" ht="9.9499999999999993" customHeight="1" x14ac:dyDescent="0.25">
      <c r="A28" s="106"/>
      <c r="B28" s="247"/>
      <c r="C28" s="107"/>
      <c r="D28" s="107"/>
      <c r="E28" s="104"/>
      <c r="F28" s="104"/>
      <c r="G28" s="104"/>
      <c r="H28" s="104"/>
      <c r="I28" s="105"/>
    </row>
    <row r="29" spans="1:9" ht="15" x14ac:dyDescent="0.2">
      <c r="A29" s="106" t="s">
        <v>3</v>
      </c>
      <c r="B29" s="107"/>
      <c r="C29" s="107"/>
      <c r="D29" s="107"/>
      <c r="E29" s="424"/>
      <c r="F29" s="425"/>
      <c r="G29" s="415" t="s">
        <v>126</v>
      </c>
      <c r="H29" s="416"/>
      <c r="I29" s="417"/>
    </row>
    <row r="30" spans="1:9" ht="9.9499999999999993" customHeight="1" thickBot="1" x14ac:dyDescent="0.3">
      <c r="A30" s="82"/>
      <c r="B30" s="83"/>
      <c r="C30" s="83"/>
      <c r="D30" s="83"/>
      <c r="E30" s="84"/>
      <c r="F30" s="84"/>
      <c r="G30" s="84"/>
      <c r="H30" s="84"/>
      <c r="I30" s="85"/>
    </row>
    <row r="31" spans="1:9" ht="9.9499999999999993" x14ac:dyDescent="0.2">
      <c r="A31" s="86"/>
      <c r="B31" s="86"/>
      <c r="C31" s="86"/>
      <c r="D31" s="86"/>
      <c r="E31" s="86"/>
      <c r="F31" s="86"/>
      <c r="G31" s="86"/>
      <c r="H31" s="86"/>
      <c r="I31" s="86"/>
    </row>
    <row r="32" spans="1:9" ht="12.95" x14ac:dyDescent="0.2">
      <c r="A32" s="414" t="s">
        <v>47</v>
      </c>
      <c r="B32" s="414"/>
      <c r="C32" s="414"/>
      <c r="D32" s="414"/>
      <c r="E32" s="414"/>
      <c r="F32" s="414"/>
      <c r="G32" s="414"/>
      <c r="H32" s="414"/>
      <c r="I32" s="414"/>
    </row>
    <row r="33" spans="1:10" ht="15" customHeight="1" x14ac:dyDescent="0.25">
      <c r="A33" s="420" t="s">
        <v>112</v>
      </c>
      <c r="B33" s="421"/>
      <c r="C33" s="421"/>
      <c r="D33" s="421"/>
      <c r="E33" s="421"/>
      <c r="F33" s="421"/>
      <c r="G33" s="421"/>
      <c r="H33" s="421"/>
      <c r="I33" s="422"/>
    </row>
    <row r="34" spans="1:10" ht="12" x14ac:dyDescent="0.2">
      <c r="A34" s="384" t="s">
        <v>114</v>
      </c>
      <c r="B34" s="385"/>
      <c r="C34" s="385"/>
      <c r="D34" s="385"/>
      <c r="E34" s="385"/>
      <c r="F34" s="385"/>
      <c r="G34" s="385"/>
      <c r="H34" s="385"/>
      <c r="I34" s="386"/>
    </row>
    <row r="35" spans="1:10" ht="12" x14ac:dyDescent="0.2">
      <c r="A35" s="384" t="s">
        <v>206</v>
      </c>
      <c r="B35" s="385"/>
      <c r="C35" s="385"/>
      <c r="D35" s="385"/>
      <c r="E35" s="385"/>
      <c r="F35" s="385"/>
      <c r="G35" s="385"/>
      <c r="H35" s="385"/>
      <c r="I35" s="386"/>
      <c r="J35" s="78"/>
    </row>
    <row r="36" spans="1:10" ht="12" x14ac:dyDescent="0.2">
      <c r="A36" s="384" t="s">
        <v>125</v>
      </c>
      <c r="B36" s="385"/>
      <c r="C36" s="385"/>
      <c r="D36" s="385"/>
      <c r="E36" s="385"/>
      <c r="F36" s="385"/>
      <c r="G36" s="385"/>
      <c r="H36" s="385"/>
      <c r="I36" s="386"/>
      <c r="J36" s="78"/>
    </row>
    <row r="37" spans="1:10" ht="12" x14ac:dyDescent="0.2">
      <c r="A37" s="384" t="s">
        <v>115</v>
      </c>
      <c r="B37" s="385"/>
      <c r="C37" s="385"/>
      <c r="D37" s="385"/>
      <c r="E37" s="385"/>
      <c r="F37" s="385"/>
      <c r="G37" s="385"/>
      <c r="H37" s="385"/>
      <c r="I37" s="386"/>
    </row>
    <row r="38" spans="1:10" ht="11.45" x14ac:dyDescent="0.2">
      <c r="A38" s="384" t="s">
        <v>116</v>
      </c>
      <c r="B38" s="385"/>
      <c r="C38" s="385"/>
      <c r="D38" s="385"/>
      <c r="E38" s="385"/>
      <c r="F38" s="385"/>
      <c r="G38" s="385"/>
      <c r="H38" s="385"/>
      <c r="I38" s="386"/>
    </row>
    <row r="39" spans="1:10" s="7" customFormat="1" ht="15" customHeight="1" x14ac:dyDescent="0.2">
      <c r="A39" s="381" t="s">
        <v>113</v>
      </c>
      <c r="B39" s="382"/>
      <c r="C39" s="382"/>
      <c r="D39" s="382"/>
      <c r="E39" s="382"/>
      <c r="F39" s="382"/>
      <c r="G39" s="382"/>
      <c r="H39" s="382"/>
      <c r="I39" s="383"/>
    </row>
    <row r="40" spans="1:10" ht="12" x14ac:dyDescent="0.2">
      <c r="A40" s="423" t="s">
        <v>117</v>
      </c>
      <c r="B40" s="385"/>
      <c r="C40" s="385"/>
      <c r="D40" s="385"/>
      <c r="E40" s="385"/>
      <c r="F40" s="385"/>
      <c r="G40" s="385"/>
      <c r="H40" s="385"/>
      <c r="I40" s="386"/>
    </row>
    <row r="41" spans="1:10" ht="12" x14ac:dyDescent="0.2">
      <c r="A41" s="423" t="s">
        <v>120</v>
      </c>
      <c r="B41" s="385"/>
      <c r="C41" s="385"/>
      <c r="D41" s="385"/>
      <c r="E41" s="385"/>
      <c r="F41" s="385"/>
      <c r="G41" s="385"/>
      <c r="H41" s="385"/>
      <c r="I41" s="386"/>
    </row>
    <row r="42" spans="1:10" ht="12" x14ac:dyDescent="0.2">
      <c r="A42" s="423" t="s">
        <v>202</v>
      </c>
      <c r="B42" s="385"/>
      <c r="C42" s="385"/>
      <c r="D42" s="385"/>
      <c r="E42" s="385"/>
      <c r="F42" s="385"/>
      <c r="G42" s="385"/>
      <c r="H42" s="385"/>
      <c r="I42" s="386"/>
    </row>
    <row r="43" spans="1:10" ht="12" x14ac:dyDescent="0.2">
      <c r="A43" s="384" t="s">
        <v>203</v>
      </c>
      <c r="B43" s="385"/>
      <c r="C43" s="385"/>
      <c r="D43" s="385"/>
      <c r="E43" s="385"/>
      <c r="F43" s="385"/>
      <c r="G43" s="385"/>
      <c r="H43" s="385"/>
      <c r="I43" s="386"/>
    </row>
    <row r="44" spans="1:10" ht="12" x14ac:dyDescent="0.2">
      <c r="A44" s="426" t="s">
        <v>211</v>
      </c>
      <c r="B44" s="427"/>
      <c r="C44" s="427"/>
      <c r="D44" s="427"/>
      <c r="E44" s="427"/>
      <c r="F44" s="427"/>
      <c r="G44" s="427"/>
      <c r="H44" s="427"/>
      <c r="I44" s="428"/>
    </row>
    <row r="45" spans="1:10" ht="15" customHeight="1" x14ac:dyDescent="0.2">
      <c r="A45" s="381" t="s">
        <v>122</v>
      </c>
      <c r="B45" s="382"/>
      <c r="C45" s="382"/>
      <c r="D45" s="382"/>
      <c r="E45" s="382"/>
      <c r="F45" s="382"/>
      <c r="G45" s="382"/>
      <c r="H45" s="382"/>
      <c r="I45" s="383"/>
    </row>
    <row r="46" spans="1:10" ht="12" x14ac:dyDescent="0.2">
      <c r="A46" s="242" t="s">
        <v>123</v>
      </c>
      <c r="B46" s="243"/>
      <c r="C46" s="243"/>
      <c r="D46" s="243"/>
      <c r="E46" s="243"/>
      <c r="F46" s="243"/>
      <c r="G46" s="243"/>
      <c r="H46" s="243"/>
      <c r="I46" s="87"/>
    </row>
    <row r="47" spans="1:10" ht="15" customHeight="1" x14ac:dyDescent="0.2">
      <c r="A47" s="387" t="s">
        <v>124</v>
      </c>
      <c r="B47" s="388"/>
      <c r="C47" s="388"/>
      <c r="D47" s="388"/>
      <c r="E47" s="388"/>
      <c r="F47" s="388"/>
      <c r="G47" s="388"/>
      <c r="H47" s="388"/>
      <c r="I47" s="389"/>
    </row>
    <row r="48" spans="1:10" ht="12" x14ac:dyDescent="0.2">
      <c r="A48" s="89"/>
      <c r="B48" s="6"/>
      <c r="C48" s="6"/>
      <c r="D48" s="6"/>
      <c r="E48" s="240"/>
      <c r="F48" s="240"/>
      <c r="G48" s="277" t="s">
        <v>37</v>
      </c>
      <c r="H48" s="277" t="s">
        <v>201</v>
      </c>
      <c r="I48" s="237"/>
    </row>
    <row r="49" spans="1:9" ht="12" x14ac:dyDescent="0.2">
      <c r="A49" s="418" t="s">
        <v>194</v>
      </c>
      <c r="B49" s="419"/>
      <c r="C49" s="419"/>
      <c r="D49" s="419"/>
      <c r="E49" s="419"/>
      <c r="F49" s="419"/>
      <c r="G49" s="239">
        <v>0.8</v>
      </c>
      <c r="H49" s="239">
        <v>0.6</v>
      </c>
      <c r="I49" s="237"/>
    </row>
    <row r="50" spans="1:9" ht="12" x14ac:dyDescent="0.2">
      <c r="A50" s="418" t="s">
        <v>195</v>
      </c>
      <c r="B50" s="419"/>
      <c r="C50" s="419"/>
      <c r="D50" s="419"/>
      <c r="E50" s="419"/>
      <c r="F50" s="419"/>
      <c r="G50" s="239">
        <v>0.8</v>
      </c>
      <c r="H50" s="239">
        <v>0.6</v>
      </c>
      <c r="I50" s="237"/>
    </row>
    <row r="51" spans="1:9" ht="12" x14ac:dyDescent="0.2">
      <c r="A51" s="390" t="s">
        <v>196</v>
      </c>
      <c r="B51" s="391"/>
      <c r="C51" s="391"/>
      <c r="D51" s="391"/>
      <c r="E51" s="391"/>
      <c r="F51" s="391"/>
      <c r="G51" s="238"/>
      <c r="H51" s="238"/>
      <c r="I51" s="237"/>
    </row>
    <row r="52" spans="1:9" ht="12" x14ac:dyDescent="0.2">
      <c r="A52" s="392" t="s">
        <v>197</v>
      </c>
      <c r="B52" s="393"/>
      <c r="C52" s="393"/>
      <c r="D52" s="393"/>
      <c r="E52" s="393"/>
      <c r="F52" s="393"/>
      <c r="G52" s="238"/>
      <c r="H52" s="238"/>
      <c r="I52" s="237"/>
    </row>
    <row r="53" spans="1:9" ht="12" x14ac:dyDescent="0.2">
      <c r="A53" s="379" t="s">
        <v>198</v>
      </c>
      <c r="B53" s="380"/>
      <c r="C53" s="380"/>
      <c r="D53" s="380"/>
      <c r="E53" s="380"/>
      <c r="F53" s="380"/>
      <c r="G53" s="238">
        <v>0.8</v>
      </c>
      <c r="H53" s="238">
        <v>0.6</v>
      </c>
      <c r="I53" s="237"/>
    </row>
    <row r="54" spans="1:9" ht="12" x14ac:dyDescent="0.2">
      <c r="A54" s="379" t="s">
        <v>220</v>
      </c>
      <c r="B54" s="380"/>
      <c r="C54" s="380"/>
      <c r="D54" s="380"/>
      <c r="E54" s="380"/>
      <c r="F54" s="380"/>
      <c r="G54" s="238">
        <v>0.75</v>
      </c>
      <c r="H54" s="238">
        <v>0.6</v>
      </c>
      <c r="I54" s="237"/>
    </row>
    <row r="55" spans="1:9" ht="12" x14ac:dyDescent="0.2">
      <c r="A55" s="429" t="s">
        <v>199</v>
      </c>
      <c r="B55" s="430"/>
      <c r="C55" s="430"/>
      <c r="D55" s="430"/>
      <c r="E55" s="430"/>
      <c r="F55" s="430"/>
      <c r="G55" s="239">
        <v>0.5</v>
      </c>
      <c r="H55" s="239">
        <v>0.5</v>
      </c>
      <c r="I55" s="237"/>
    </row>
    <row r="56" spans="1:9" ht="12" x14ac:dyDescent="0.2">
      <c r="A56" s="392" t="s">
        <v>200</v>
      </c>
      <c r="B56" s="393"/>
      <c r="C56" s="393"/>
      <c r="D56" s="393"/>
      <c r="E56" s="393"/>
      <c r="F56" s="393"/>
      <c r="G56" s="236"/>
      <c r="H56" s="236"/>
      <c r="I56" s="237"/>
    </row>
    <row r="57" spans="1:9" ht="12" x14ac:dyDescent="0.2">
      <c r="A57" s="379" t="s">
        <v>198</v>
      </c>
      <c r="B57" s="380"/>
      <c r="C57" s="380"/>
      <c r="D57" s="380"/>
      <c r="E57" s="380"/>
      <c r="F57" s="380"/>
      <c r="G57" s="241">
        <v>0.6</v>
      </c>
      <c r="H57" s="241">
        <v>0.6</v>
      </c>
      <c r="I57" s="88"/>
    </row>
    <row r="58" spans="1:9" ht="12" x14ac:dyDescent="0.2">
      <c r="A58" s="379" t="s">
        <v>220</v>
      </c>
      <c r="B58" s="380"/>
      <c r="C58" s="380"/>
      <c r="D58" s="380"/>
      <c r="E58" s="380"/>
      <c r="F58" s="380"/>
      <c r="G58" s="241">
        <v>0.5</v>
      </c>
      <c r="H58" s="241">
        <v>0.5</v>
      </c>
      <c r="I58" s="88"/>
    </row>
    <row r="59" spans="1:9" ht="12" x14ac:dyDescent="0.2">
      <c r="A59" s="379" t="s">
        <v>199</v>
      </c>
      <c r="B59" s="380"/>
      <c r="C59" s="380"/>
      <c r="D59" s="380"/>
      <c r="E59" s="380"/>
      <c r="F59" s="380"/>
      <c r="G59" s="241">
        <v>0.25</v>
      </c>
      <c r="H59" s="241">
        <v>0.25</v>
      </c>
      <c r="I59" s="88"/>
    </row>
    <row r="60" spans="1:9" ht="8.1" customHeight="1" x14ac:dyDescent="0.2">
      <c r="A60" s="89"/>
      <c r="B60" s="90"/>
      <c r="C60" s="90"/>
      <c r="D60" s="90"/>
      <c r="E60" s="90"/>
      <c r="F60" s="90"/>
      <c r="G60" s="90"/>
      <c r="H60" s="90"/>
      <c r="I60" s="91"/>
    </row>
    <row r="62" spans="1:9" s="326" customFormat="1" ht="12.75" x14ac:dyDescent="0.2"/>
    <row r="63" spans="1:9" s="326" customFormat="1" ht="12.75" x14ac:dyDescent="0.2"/>
    <row r="64" spans="1:9" s="326" customFormat="1" ht="12.75" x14ac:dyDescent="0.2"/>
    <row r="65" s="326" customFormat="1" ht="12.75" x14ac:dyDescent="0.2"/>
    <row r="66" s="326" customFormat="1" ht="12.75" x14ac:dyDescent="0.2"/>
  </sheetData>
  <sheetProtection password="EDAF" sheet="1" selectLockedCells="1"/>
  <mergeCells count="34">
    <mergeCell ref="A54:F54"/>
    <mergeCell ref="A55:F55"/>
    <mergeCell ref="A56:F56"/>
    <mergeCell ref="A57:F57"/>
    <mergeCell ref="A58:F58"/>
    <mergeCell ref="A59:F59"/>
    <mergeCell ref="A32:I32"/>
    <mergeCell ref="A34:I34"/>
    <mergeCell ref="A37:I37"/>
    <mergeCell ref="G29:I29"/>
    <mergeCell ref="A49:F49"/>
    <mergeCell ref="A50:F50"/>
    <mergeCell ref="A33:I33"/>
    <mergeCell ref="A42:I42"/>
    <mergeCell ref="A43:I43"/>
    <mergeCell ref="A38:I38"/>
    <mergeCell ref="E29:F29"/>
    <mergeCell ref="A40:I40"/>
    <mergeCell ref="A41:I41"/>
    <mergeCell ref="A44:I44"/>
    <mergeCell ref="A35:I35"/>
    <mergeCell ref="A20:D21"/>
    <mergeCell ref="D5:I5"/>
    <mergeCell ref="A6:I6"/>
    <mergeCell ref="E20:H21"/>
    <mergeCell ref="E23:F23"/>
    <mergeCell ref="E18:F18"/>
    <mergeCell ref="A53:F53"/>
    <mergeCell ref="A45:I45"/>
    <mergeCell ref="A39:I39"/>
    <mergeCell ref="A36:I36"/>
    <mergeCell ref="A47:I47"/>
    <mergeCell ref="A51:F51"/>
    <mergeCell ref="A52:F52"/>
  </mergeCells>
  <dataValidations count="2">
    <dataValidation showInputMessage="1" showErrorMessage="1" sqref="B28"/>
    <dataValidation type="whole" allowBlank="1" showInputMessage="1" showErrorMessage="1" errorTitle="Nur ganze Zahl erlaubt" error="Geben Sie bitte das Jahr der Antragstellung ein, z.B. 2022." promptTitle="Pflichtfeld!" prompt="Bitte das Jahr der Antragstellung (z.B. 2022) erfassen. Wird das Feld nicht gefüllt, kann der Stundensatz in der Kalkulationsgrundlage nicht ermittelt werden." sqref="E18:F18">
      <formula1>2019</formula1>
      <formula2>2030</formula2>
    </dataValidation>
  </dataValidations>
  <pageMargins left="0.70866141732283472" right="0.51181102362204722" top="0.70866141732283472" bottom="0.39370078740157483" header="0.31496062992125984" footer="0.31496062992125984"/>
  <pageSetup paperSize="9" scale="98" orientation="portrait" r:id="rId1"/>
  <headerFooter>
    <oddHeader>&amp;R&amp;G</oddHeader>
    <oddFooter>&amp;L&amp;9TAB-12463/03.23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opLeftCell="B1" zoomScale="130" zoomScaleNormal="130" workbookViewId="0">
      <selection activeCell="E18" sqref="E18:F18"/>
    </sheetView>
  </sheetViews>
  <sheetFormatPr baseColWidth="10" defaultColWidth="11.5546875" defaultRowHeight="11.25" x14ac:dyDescent="0.2"/>
  <cols>
    <col min="1" max="1" width="11.5546875" style="278" hidden="1" customWidth="1"/>
    <col min="2" max="2" width="27.6640625" style="278" customWidth="1"/>
    <col min="3" max="3" width="11.33203125" style="278" customWidth="1"/>
    <col min="4" max="6" width="11.33203125" style="281" customWidth="1"/>
    <col min="7" max="7" width="11.5546875" style="281"/>
    <col min="8" max="16384" width="11.5546875" style="278"/>
  </cols>
  <sheetData>
    <row r="1" spans="1:7" ht="12.75" x14ac:dyDescent="0.2">
      <c r="B1" s="279" t="s">
        <v>205</v>
      </c>
      <c r="C1" s="279"/>
      <c r="D1" s="280"/>
      <c r="E1" s="280"/>
      <c r="F1" s="280"/>
    </row>
    <row r="2" spans="1:7" ht="12.75" x14ac:dyDescent="0.2">
      <c r="B2" s="282"/>
      <c r="C2" s="282"/>
      <c r="D2" s="283"/>
      <c r="E2" s="283"/>
      <c r="F2" s="283"/>
    </row>
    <row r="3" spans="1:7" ht="42" customHeight="1" x14ac:dyDescent="0.2">
      <c r="B3" s="518" t="s">
        <v>170</v>
      </c>
      <c r="C3" s="518"/>
      <c r="D3" s="518"/>
      <c r="E3" s="518"/>
      <c r="F3" s="518"/>
    </row>
    <row r="4" spans="1:7" ht="42" customHeight="1" x14ac:dyDescent="0.2">
      <c r="B4" s="518" t="s">
        <v>174</v>
      </c>
      <c r="C4" s="518"/>
      <c r="D4" s="518"/>
      <c r="E4" s="518"/>
      <c r="F4" s="518"/>
    </row>
    <row r="5" spans="1:7" ht="19.5" customHeight="1" x14ac:dyDescent="0.25">
      <c r="B5" s="284"/>
      <c r="C5" s="284"/>
    </row>
    <row r="6" spans="1:7" ht="20.100000000000001" customHeight="1" x14ac:dyDescent="0.2">
      <c r="B6" s="285" t="s">
        <v>171</v>
      </c>
      <c r="C6" s="503" t="s">
        <v>172</v>
      </c>
      <c r="D6" s="504"/>
      <c r="E6" s="504"/>
      <c r="F6" s="505"/>
    </row>
    <row r="7" spans="1:7" ht="20.100000000000001" customHeight="1" x14ac:dyDescent="0.2">
      <c r="B7" s="285" t="s">
        <v>180</v>
      </c>
      <c r="C7" s="503" t="s">
        <v>181</v>
      </c>
      <c r="D7" s="513"/>
      <c r="E7" s="513"/>
      <c r="F7" s="514"/>
    </row>
    <row r="8" spans="1:7" ht="20.100000000000001" customHeight="1" x14ac:dyDescent="0.2">
      <c r="B8" s="285" t="s">
        <v>182</v>
      </c>
      <c r="C8" s="503" t="s">
        <v>183</v>
      </c>
      <c r="D8" s="513"/>
      <c r="E8" s="513"/>
      <c r="F8" s="514"/>
    </row>
    <row r="9" spans="1:7" ht="29.25" customHeight="1" x14ac:dyDescent="0.2">
      <c r="A9" s="286" t="s">
        <v>159</v>
      </c>
      <c r="B9" s="285" t="s">
        <v>86</v>
      </c>
      <c r="C9" s="503" t="s">
        <v>162</v>
      </c>
      <c r="D9" s="504"/>
      <c r="E9" s="504"/>
      <c r="F9" s="505"/>
    </row>
    <row r="10" spans="1:7" ht="20.100000000000001" customHeight="1" x14ac:dyDescent="0.2">
      <c r="A10" s="286" t="s">
        <v>162</v>
      </c>
      <c r="B10" s="285" t="s">
        <v>28</v>
      </c>
      <c r="C10" s="503" t="s">
        <v>173</v>
      </c>
      <c r="D10" s="504"/>
      <c r="E10" s="504"/>
      <c r="F10" s="505"/>
    </row>
    <row r="11" spans="1:7" ht="15" x14ac:dyDescent="0.2">
      <c r="A11" s="287"/>
      <c r="B11" s="248"/>
      <c r="C11" s="248"/>
      <c r="D11" s="248"/>
      <c r="E11" s="249"/>
      <c r="F11" s="249"/>
    </row>
    <row r="12" spans="1:7" ht="60" customHeight="1" x14ac:dyDescent="0.2">
      <c r="A12" s="288"/>
      <c r="B12" s="512" t="s">
        <v>188</v>
      </c>
      <c r="C12" s="512"/>
      <c r="D12" s="512"/>
      <c r="E12" s="512"/>
      <c r="F12" s="512"/>
    </row>
    <row r="13" spans="1:7" ht="12.75" x14ac:dyDescent="0.2">
      <c r="A13" s="288"/>
      <c r="B13" s="250"/>
      <c r="C13" s="251"/>
      <c r="D13" s="252"/>
      <c r="E13" s="252"/>
      <c r="F13" s="253"/>
    </row>
    <row r="14" spans="1:7" ht="12.75" x14ac:dyDescent="0.2">
      <c r="A14" s="288"/>
      <c r="B14" s="254" t="s">
        <v>178</v>
      </c>
      <c r="C14" s="255"/>
      <c r="D14" s="256"/>
      <c r="E14" s="256"/>
      <c r="F14" s="257"/>
    </row>
    <row r="15" spans="1:7" s="291" customFormat="1" ht="36.75" customHeight="1" x14ac:dyDescent="0.2">
      <c r="A15" s="289"/>
      <c r="B15" s="258" t="s">
        <v>185</v>
      </c>
      <c r="C15" s="259" t="s">
        <v>184</v>
      </c>
      <c r="D15" s="260"/>
      <c r="E15" s="260"/>
      <c r="F15" s="261"/>
      <c r="G15" s="290"/>
    </row>
    <row r="16" spans="1:7" s="293" customFormat="1" ht="20.100000000000001" customHeight="1" x14ac:dyDescent="0.2">
      <c r="A16" s="288"/>
      <c r="B16" s="262" t="s">
        <v>175</v>
      </c>
      <c r="C16" s="263">
        <v>5.5</v>
      </c>
      <c r="D16" s="264"/>
      <c r="E16" s="264"/>
      <c r="F16" s="265"/>
      <c r="G16" s="292"/>
    </row>
    <row r="17" spans="1:7" s="293" customFormat="1" ht="15" customHeight="1" x14ac:dyDescent="0.2">
      <c r="A17" s="288"/>
      <c r="B17" s="262" t="s">
        <v>176</v>
      </c>
      <c r="C17" s="263">
        <v>10.45</v>
      </c>
      <c r="D17" s="228"/>
      <c r="E17" s="228"/>
      <c r="F17" s="232"/>
      <c r="G17" s="292"/>
    </row>
    <row r="18" spans="1:7" s="293" customFormat="1" ht="15" customHeight="1" x14ac:dyDescent="0.2">
      <c r="A18" s="294"/>
      <c r="B18" s="262" t="s">
        <v>191</v>
      </c>
      <c r="C18" s="263">
        <v>4.75</v>
      </c>
      <c r="D18" s="229"/>
      <c r="E18" s="229"/>
      <c r="F18" s="233"/>
      <c r="G18" s="292"/>
    </row>
    <row r="19" spans="1:7" s="293" customFormat="1" ht="15" customHeight="1" x14ac:dyDescent="0.2">
      <c r="A19" s="278"/>
      <c r="B19" s="262" t="s">
        <v>187</v>
      </c>
      <c r="C19" s="263">
        <v>7.25</v>
      </c>
      <c r="D19" s="230"/>
      <c r="E19" s="230"/>
      <c r="F19" s="234"/>
      <c r="G19" s="292"/>
    </row>
    <row r="20" spans="1:7" ht="15" customHeight="1" x14ac:dyDescent="0.2">
      <c r="B20" s="262" t="s">
        <v>190</v>
      </c>
      <c r="C20" s="263">
        <v>4</v>
      </c>
      <c r="D20" s="230"/>
      <c r="E20" s="230"/>
      <c r="F20" s="234"/>
    </row>
    <row r="21" spans="1:7" ht="15" customHeight="1" x14ac:dyDescent="0.2">
      <c r="B21" s="262" t="s">
        <v>189</v>
      </c>
      <c r="C21" s="263">
        <v>5</v>
      </c>
      <c r="D21" s="230"/>
      <c r="E21" s="230"/>
      <c r="F21" s="234"/>
    </row>
    <row r="22" spans="1:7" ht="15" customHeight="1" x14ac:dyDescent="0.2">
      <c r="B22" s="262" t="s">
        <v>177</v>
      </c>
      <c r="C22" s="263">
        <v>11.56</v>
      </c>
      <c r="D22" s="230"/>
      <c r="E22" s="230"/>
      <c r="F22" s="234"/>
    </row>
    <row r="23" spans="1:7" ht="15" customHeight="1" x14ac:dyDescent="0.2">
      <c r="B23" s="262"/>
      <c r="C23" s="263"/>
      <c r="D23" s="230"/>
      <c r="E23" s="230"/>
      <c r="F23" s="234"/>
    </row>
    <row r="24" spans="1:7" ht="15" customHeight="1" x14ac:dyDescent="0.2">
      <c r="B24" s="262"/>
      <c r="C24" s="263"/>
      <c r="D24" s="230"/>
      <c r="E24" s="230"/>
      <c r="F24" s="234"/>
    </row>
    <row r="25" spans="1:7" ht="15" customHeight="1" x14ac:dyDescent="0.2">
      <c r="B25" s="262"/>
      <c r="C25" s="263"/>
      <c r="D25" s="230"/>
      <c r="E25" s="230"/>
      <c r="F25" s="234"/>
    </row>
    <row r="26" spans="1:7" ht="15" customHeight="1" x14ac:dyDescent="0.2">
      <c r="B26" s="262"/>
      <c r="C26" s="263"/>
      <c r="D26" s="230"/>
      <c r="E26" s="230"/>
      <c r="F26" s="234"/>
    </row>
    <row r="27" spans="1:7" ht="15" customHeight="1" x14ac:dyDescent="0.2">
      <c r="B27" s="262"/>
      <c r="C27" s="263"/>
      <c r="D27" s="231"/>
      <c r="E27" s="231"/>
      <c r="F27" s="235"/>
    </row>
    <row r="28" spans="1:7" s="291" customFormat="1" ht="18" customHeight="1" x14ac:dyDescent="0.2">
      <c r="B28" s="266" t="s">
        <v>179</v>
      </c>
      <c r="C28" s="267">
        <f>SUM(C16:C27)</f>
        <v>48.510000000000005</v>
      </c>
      <c r="D28" s="268"/>
      <c r="E28" s="268"/>
      <c r="F28" s="269"/>
      <c r="G28" s="290"/>
    </row>
    <row r="29" spans="1:7" ht="17.25" customHeight="1" thickBot="1" x14ac:dyDescent="0.25">
      <c r="B29" s="270"/>
      <c r="C29" s="271"/>
      <c r="D29" s="228"/>
      <c r="E29" s="228"/>
      <c r="F29" s="272"/>
    </row>
    <row r="30" spans="1:7" ht="36.75" customHeight="1" thickBot="1" x14ac:dyDescent="0.25">
      <c r="B30" s="273" t="s">
        <v>204</v>
      </c>
      <c r="C30" s="274">
        <v>49</v>
      </c>
      <c r="D30" s="228"/>
      <c r="E30" s="228"/>
      <c r="F30" s="272"/>
    </row>
    <row r="31" spans="1:7" ht="29.25" customHeight="1" x14ac:dyDescent="0.2">
      <c r="B31" s="515"/>
      <c r="C31" s="516"/>
      <c r="D31" s="516"/>
      <c r="E31" s="516"/>
      <c r="F31" s="517"/>
    </row>
    <row r="32" spans="1:7" ht="24.95" customHeight="1" x14ac:dyDescent="0.2">
      <c r="B32" s="271"/>
      <c r="C32" s="275"/>
      <c r="D32" s="276"/>
      <c r="E32" s="276"/>
      <c r="F32" s="276"/>
    </row>
    <row r="33" spans="2:7" ht="27.75" customHeight="1" x14ac:dyDescent="0.2">
      <c r="B33" s="295"/>
      <c r="C33" s="295"/>
      <c r="D33" s="283"/>
    </row>
    <row r="34" spans="2:7" ht="18.75" customHeight="1" x14ac:dyDescent="0.2">
      <c r="B34" s="296" t="s">
        <v>186</v>
      </c>
    </row>
    <row r="36" spans="2:7" ht="12.75" x14ac:dyDescent="0.2">
      <c r="B36" s="297"/>
    </row>
    <row r="37" spans="2:7" s="293" customFormat="1" ht="15" x14ac:dyDescent="0.2">
      <c r="D37" s="292"/>
      <c r="E37" s="292"/>
      <c r="F37" s="292"/>
      <c r="G37" s="292"/>
    </row>
    <row r="38" spans="2:7" s="293" customFormat="1" ht="15" x14ac:dyDescent="0.2">
      <c r="D38" s="292"/>
      <c r="E38" s="292"/>
      <c r="F38" s="292"/>
      <c r="G38" s="292"/>
    </row>
    <row r="39" spans="2:7" s="293" customFormat="1" ht="15" x14ac:dyDescent="0.2">
      <c r="D39" s="292"/>
      <c r="E39" s="292"/>
      <c r="F39" s="292"/>
      <c r="G39" s="292"/>
    </row>
    <row r="40" spans="2:7" ht="15" x14ac:dyDescent="0.2">
      <c r="B40" s="293"/>
    </row>
    <row r="41" spans="2:7" s="293" customFormat="1" ht="15" x14ac:dyDescent="0.2">
      <c r="D41" s="292"/>
      <c r="E41" s="292"/>
      <c r="F41" s="292"/>
      <c r="G41" s="292"/>
    </row>
    <row r="42" spans="2:7" s="293" customFormat="1" ht="15" x14ac:dyDescent="0.2">
      <c r="D42" s="292"/>
      <c r="E42" s="292"/>
      <c r="F42" s="292"/>
      <c r="G42" s="292"/>
    </row>
    <row r="43" spans="2:7" ht="15" x14ac:dyDescent="0.2">
      <c r="B43" s="293"/>
    </row>
    <row r="44" spans="2:7" ht="15" x14ac:dyDescent="0.2">
      <c r="B44" s="293"/>
    </row>
    <row r="45" spans="2:7" ht="15" x14ac:dyDescent="0.2">
      <c r="B45" s="293"/>
    </row>
    <row r="46" spans="2:7" ht="15" x14ac:dyDescent="0.2">
      <c r="B46" s="293"/>
    </row>
  </sheetData>
  <sheetProtection selectLockedCells="1"/>
  <mergeCells count="9">
    <mergeCell ref="B12:F12"/>
    <mergeCell ref="C7:F7"/>
    <mergeCell ref="C8:F8"/>
    <mergeCell ref="B31:F31"/>
    <mergeCell ref="B3:F3"/>
    <mergeCell ref="C6:F6"/>
    <mergeCell ref="C9:F9"/>
    <mergeCell ref="C10:F10"/>
    <mergeCell ref="B4:F4"/>
  </mergeCells>
  <dataValidations count="1">
    <dataValidation type="list" allowBlank="1" showInputMessage="1" showErrorMessage="1" errorTitle="Ausgabenauswahl" error="Es kann nur ein Wert aus der Liste erfasst werden!" sqref="C9:F9">
      <formula1>$A$9:$A$10</formula1>
    </dataValidation>
  </dataValidations>
  <pageMargins left="0.51181102362204722" right="0.51181102362204722" top="0.51181102362204722" bottom="0.39370078740157483" header="0.31496062992125984" footer="0.31496062992125984"/>
  <pageSetup paperSize="9" fitToHeight="0" orientation="portrait" r:id="rId1"/>
  <headerFooter>
    <oddFooter>&amp;L&amp;8TAB-12463/03.23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showGridLines="0" zoomScale="120" zoomScaleNormal="120" workbookViewId="0">
      <selection activeCell="E18" sqref="E18:F18"/>
    </sheetView>
  </sheetViews>
  <sheetFormatPr baseColWidth="10" defaultRowHeight="15" x14ac:dyDescent="0.2"/>
  <cols>
    <col min="1" max="1" width="17.77734375" customWidth="1"/>
    <col min="2" max="2" width="6.77734375" customWidth="1"/>
    <col min="3" max="10" width="10.77734375" customWidth="1"/>
    <col min="11" max="11" width="3.6640625" bestFit="1" customWidth="1"/>
    <col min="12" max="19" width="4.44140625" bestFit="1" customWidth="1"/>
    <col min="20" max="21" width="8.77734375" customWidth="1"/>
  </cols>
  <sheetData>
    <row r="1" spans="1:21" ht="15" customHeight="1" x14ac:dyDescent="0.2">
      <c r="A1" s="5" t="s">
        <v>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</row>
    <row r="2" spans="1:21" ht="24" customHeight="1" x14ac:dyDescent="0.2">
      <c r="A2" s="341" t="s">
        <v>229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</row>
    <row r="4" spans="1:21" x14ac:dyDescent="0.2">
      <c r="A4" s="343" t="s">
        <v>230</v>
      </c>
      <c r="B4" s="344"/>
      <c r="C4" s="345"/>
      <c r="D4" s="346" t="s">
        <v>231</v>
      </c>
      <c r="E4" s="347"/>
      <c r="F4" s="347"/>
      <c r="G4" s="348"/>
    </row>
    <row r="5" spans="1:21" x14ac:dyDescent="0.2">
      <c r="A5" s="349" t="s">
        <v>232</v>
      </c>
      <c r="B5" s="350">
        <v>143.33000000000001</v>
      </c>
      <c r="C5" s="345"/>
    </row>
    <row r="6" spans="1:21" x14ac:dyDescent="0.2">
      <c r="A6" s="351"/>
      <c r="B6" s="352"/>
      <c r="C6" s="345"/>
    </row>
    <row r="7" spans="1:21" x14ac:dyDescent="0.2">
      <c r="C7" s="353" t="s">
        <v>233</v>
      </c>
      <c r="D7" s="353" t="s">
        <v>234</v>
      </c>
      <c r="E7" s="353" t="s">
        <v>235</v>
      </c>
      <c r="F7" s="353" t="s">
        <v>236</v>
      </c>
      <c r="G7" s="353" t="s">
        <v>237</v>
      </c>
      <c r="H7" s="353" t="s">
        <v>238</v>
      </c>
      <c r="I7" s="353" t="s">
        <v>239</v>
      </c>
      <c r="J7" s="353" t="s">
        <v>240</v>
      </c>
      <c r="K7" s="353" t="s">
        <v>241</v>
      </c>
      <c r="L7" s="353" t="s">
        <v>242</v>
      </c>
      <c r="M7" s="353" t="s">
        <v>243</v>
      </c>
      <c r="N7" s="353" t="s">
        <v>244</v>
      </c>
      <c r="O7" s="353" t="s">
        <v>245</v>
      </c>
      <c r="P7" s="353" t="s">
        <v>246</v>
      </c>
      <c r="Q7" s="353" t="s">
        <v>247</v>
      </c>
      <c r="R7" s="353" t="s">
        <v>248</v>
      </c>
      <c r="S7" s="353" t="s">
        <v>249</v>
      </c>
    </row>
    <row r="8" spans="1:21" ht="74.25" customHeight="1" x14ac:dyDescent="0.2">
      <c r="A8" s="354" t="s">
        <v>250</v>
      </c>
      <c r="B8" s="355" t="s">
        <v>251</v>
      </c>
      <c r="C8" s="356" t="s">
        <v>252</v>
      </c>
      <c r="D8" s="356" t="s">
        <v>253</v>
      </c>
      <c r="E8" s="356" t="s">
        <v>253</v>
      </c>
      <c r="F8" s="356" t="s">
        <v>253</v>
      </c>
      <c r="G8" s="356" t="s">
        <v>253</v>
      </c>
      <c r="H8" s="356" t="s">
        <v>253</v>
      </c>
      <c r="I8" s="356" t="s">
        <v>253</v>
      </c>
      <c r="J8" s="356" t="s">
        <v>254</v>
      </c>
      <c r="K8" s="356"/>
      <c r="L8" s="356"/>
      <c r="M8" s="356"/>
      <c r="N8" s="356"/>
      <c r="O8" s="356"/>
      <c r="P8" s="356"/>
      <c r="Q8" s="356"/>
      <c r="R8" s="356"/>
      <c r="S8" s="356"/>
      <c r="T8" s="357" t="s">
        <v>255</v>
      </c>
      <c r="U8" s="358" t="s">
        <v>256</v>
      </c>
    </row>
    <row r="9" spans="1:21" x14ac:dyDescent="0.2">
      <c r="A9" s="373" t="s">
        <v>257</v>
      </c>
      <c r="B9" s="374">
        <v>40</v>
      </c>
      <c r="C9" s="375">
        <v>10</v>
      </c>
      <c r="D9" s="376"/>
      <c r="E9" s="376">
        <v>10</v>
      </c>
      <c r="F9" s="375"/>
      <c r="G9" s="375">
        <v>10</v>
      </c>
      <c r="H9" s="375">
        <v>10</v>
      </c>
      <c r="I9" s="377"/>
      <c r="J9" s="377">
        <v>20</v>
      </c>
      <c r="K9" s="377"/>
      <c r="L9" s="377"/>
      <c r="M9" s="377"/>
      <c r="N9" s="377"/>
      <c r="O9" s="377"/>
      <c r="P9" s="377"/>
      <c r="Q9" s="377"/>
      <c r="R9" s="377"/>
      <c r="S9" s="377"/>
      <c r="T9" s="363">
        <f>SUM(C9:S9)</f>
        <v>60</v>
      </c>
      <c r="U9" s="364" t="e">
        <f>IF(B9=0,"",(T9/(($B$4*$B$5)*(B9/40))))</f>
        <v>#DIV/0!</v>
      </c>
    </row>
    <row r="10" spans="1:21" x14ac:dyDescent="0.2">
      <c r="A10" s="365"/>
      <c r="B10" s="359"/>
      <c r="C10" s="360"/>
      <c r="D10" s="361"/>
      <c r="E10" s="361"/>
      <c r="F10" s="360"/>
      <c r="G10" s="360"/>
      <c r="H10" s="360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3">
        <f t="shared" ref="T10:T34" si="0">SUM(C10:S10)</f>
        <v>0</v>
      </c>
      <c r="U10" s="364" t="str">
        <f t="shared" ref="U10:U34" si="1">IF(B10=0,"",(T10/(($B$4*$B$5)*(B10/40))))</f>
        <v/>
      </c>
    </row>
    <row r="11" spans="1:21" x14ac:dyDescent="0.2">
      <c r="A11" s="365"/>
      <c r="B11" s="359"/>
      <c r="C11" s="360"/>
      <c r="D11" s="361"/>
      <c r="E11" s="361"/>
      <c r="F11" s="360"/>
      <c r="G11" s="360"/>
      <c r="H11" s="360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3">
        <f t="shared" si="0"/>
        <v>0</v>
      </c>
      <c r="U11" s="364" t="str">
        <f t="shared" si="1"/>
        <v/>
      </c>
    </row>
    <row r="12" spans="1:21" x14ac:dyDescent="0.2">
      <c r="A12" s="365"/>
      <c r="B12" s="359"/>
      <c r="C12" s="360"/>
      <c r="D12" s="361"/>
      <c r="E12" s="361"/>
      <c r="F12" s="360"/>
      <c r="G12" s="360"/>
      <c r="H12" s="360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3">
        <f t="shared" si="0"/>
        <v>0</v>
      </c>
      <c r="U12" s="366" t="str">
        <f t="shared" si="1"/>
        <v/>
      </c>
    </row>
    <row r="13" spans="1:21" x14ac:dyDescent="0.2">
      <c r="A13" s="365"/>
      <c r="B13" s="359"/>
      <c r="C13" s="360"/>
      <c r="D13" s="361"/>
      <c r="E13" s="361"/>
      <c r="F13" s="360"/>
      <c r="G13" s="360"/>
      <c r="H13" s="360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3">
        <f t="shared" si="0"/>
        <v>0</v>
      </c>
      <c r="U13" s="364" t="str">
        <f t="shared" si="1"/>
        <v/>
      </c>
    </row>
    <row r="14" spans="1:21" x14ac:dyDescent="0.2">
      <c r="A14" s="365"/>
      <c r="B14" s="359"/>
      <c r="C14" s="360"/>
      <c r="D14" s="361"/>
      <c r="E14" s="361"/>
      <c r="F14" s="360"/>
      <c r="G14" s="360"/>
      <c r="H14" s="360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3">
        <f t="shared" si="0"/>
        <v>0</v>
      </c>
      <c r="U14" s="364" t="str">
        <f t="shared" si="1"/>
        <v/>
      </c>
    </row>
    <row r="15" spans="1:21" x14ac:dyDescent="0.2">
      <c r="A15" s="365"/>
      <c r="B15" s="359"/>
      <c r="C15" s="360"/>
      <c r="D15" s="361"/>
      <c r="E15" s="361"/>
      <c r="F15" s="360"/>
      <c r="G15" s="360"/>
      <c r="H15" s="360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3">
        <f t="shared" si="0"/>
        <v>0</v>
      </c>
      <c r="U15" s="364" t="str">
        <f t="shared" si="1"/>
        <v/>
      </c>
    </row>
    <row r="16" spans="1:21" x14ac:dyDescent="0.2">
      <c r="A16" s="365"/>
      <c r="B16" s="359"/>
      <c r="C16" s="360"/>
      <c r="D16" s="361"/>
      <c r="E16" s="361"/>
      <c r="F16" s="360"/>
      <c r="G16" s="360"/>
      <c r="H16" s="360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3">
        <f t="shared" si="0"/>
        <v>0</v>
      </c>
      <c r="U16" s="364" t="str">
        <f t="shared" si="1"/>
        <v/>
      </c>
    </row>
    <row r="17" spans="1:21" x14ac:dyDescent="0.2">
      <c r="A17" s="365"/>
      <c r="B17" s="359"/>
      <c r="C17" s="360"/>
      <c r="D17" s="361"/>
      <c r="E17" s="361"/>
      <c r="F17" s="360"/>
      <c r="G17" s="360"/>
      <c r="H17" s="360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3">
        <f t="shared" si="0"/>
        <v>0</v>
      </c>
      <c r="U17" s="364" t="str">
        <f t="shared" si="1"/>
        <v/>
      </c>
    </row>
    <row r="18" spans="1:21" x14ac:dyDescent="0.2">
      <c r="A18" s="365"/>
      <c r="B18" s="359"/>
      <c r="C18" s="360"/>
      <c r="D18" s="361"/>
      <c r="E18" s="361"/>
      <c r="F18" s="360"/>
      <c r="G18" s="360"/>
      <c r="H18" s="360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3">
        <f t="shared" si="0"/>
        <v>0</v>
      </c>
      <c r="U18" s="364" t="str">
        <f t="shared" si="1"/>
        <v/>
      </c>
    </row>
    <row r="19" spans="1:21" x14ac:dyDescent="0.2">
      <c r="A19" s="365"/>
      <c r="B19" s="359"/>
      <c r="C19" s="360"/>
      <c r="D19" s="361"/>
      <c r="E19" s="361"/>
      <c r="F19" s="360"/>
      <c r="G19" s="360"/>
      <c r="H19" s="360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3">
        <f t="shared" si="0"/>
        <v>0</v>
      </c>
      <c r="U19" s="364" t="str">
        <f t="shared" si="1"/>
        <v/>
      </c>
    </row>
    <row r="20" spans="1:21" x14ac:dyDescent="0.2">
      <c r="A20" s="365"/>
      <c r="B20" s="359"/>
      <c r="C20" s="360"/>
      <c r="D20" s="361"/>
      <c r="E20" s="361"/>
      <c r="F20" s="360"/>
      <c r="G20" s="360"/>
      <c r="H20" s="360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3">
        <f t="shared" si="0"/>
        <v>0</v>
      </c>
      <c r="U20" s="364" t="str">
        <f t="shared" si="1"/>
        <v/>
      </c>
    </row>
    <row r="21" spans="1:21" x14ac:dyDescent="0.2">
      <c r="A21" s="365"/>
      <c r="B21" s="359"/>
      <c r="C21" s="360"/>
      <c r="D21" s="361"/>
      <c r="E21" s="361"/>
      <c r="F21" s="360"/>
      <c r="G21" s="360"/>
      <c r="H21" s="360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3">
        <f t="shared" si="0"/>
        <v>0</v>
      </c>
      <c r="U21" s="364" t="str">
        <f t="shared" si="1"/>
        <v/>
      </c>
    </row>
    <row r="22" spans="1:21" x14ac:dyDescent="0.2">
      <c r="A22" s="365"/>
      <c r="B22" s="359"/>
      <c r="C22" s="360"/>
      <c r="D22" s="361"/>
      <c r="E22" s="361"/>
      <c r="F22" s="360"/>
      <c r="G22" s="360"/>
      <c r="H22" s="360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3">
        <f t="shared" si="0"/>
        <v>0</v>
      </c>
      <c r="U22" s="364" t="str">
        <f t="shared" si="1"/>
        <v/>
      </c>
    </row>
    <row r="23" spans="1:21" x14ac:dyDescent="0.2">
      <c r="A23" s="365"/>
      <c r="B23" s="359"/>
      <c r="C23" s="360"/>
      <c r="D23" s="361"/>
      <c r="E23" s="361"/>
      <c r="F23" s="360"/>
      <c r="G23" s="360"/>
      <c r="H23" s="360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3">
        <f t="shared" si="0"/>
        <v>0</v>
      </c>
      <c r="U23" s="364" t="str">
        <f t="shared" si="1"/>
        <v/>
      </c>
    </row>
    <row r="24" spans="1:21" x14ac:dyDescent="0.2">
      <c r="A24" s="365"/>
      <c r="B24" s="359"/>
      <c r="C24" s="360"/>
      <c r="D24" s="361"/>
      <c r="E24" s="361"/>
      <c r="F24" s="360"/>
      <c r="G24" s="360"/>
      <c r="H24" s="360"/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3">
        <f t="shared" si="0"/>
        <v>0</v>
      </c>
      <c r="U24" s="364" t="str">
        <f t="shared" si="1"/>
        <v/>
      </c>
    </row>
    <row r="25" spans="1:21" x14ac:dyDescent="0.2">
      <c r="A25" s="365"/>
      <c r="B25" s="359"/>
      <c r="C25" s="360"/>
      <c r="D25" s="361"/>
      <c r="E25" s="361"/>
      <c r="F25" s="360"/>
      <c r="G25" s="360"/>
      <c r="H25" s="360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3">
        <f t="shared" si="0"/>
        <v>0</v>
      </c>
      <c r="U25" s="364" t="str">
        <f t="shared" si="1"/>
        <v/>
      </c>
    </row>
    <row r="26" spans="1:21" x14ac:dyDescent="0.2">
      <c r="A26" s="365"/>
      <c r="B26" s="359"/>
      <c r="C26" s="360"/>
      <c r="D26" s="361"/>
      <c r="E26" s="361"/>
      <c r="F26" s="360"/>
      <c r="G26" s="360"/>
      <c r="H26" s="360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3">
        <f t="shared" si="0"/>
        <v>0</v>
      </c>
      <c r="U26" s="364" t="str">
        <f t="shared" si="1"/>
        <v/>
      </c>
    </row>
    <row r="27" spans="1:21" x14ac:dyDescent="0.2">
      <c r="A27" s="365"/>
      <c r="B27" s="359"/>
      <c r="C27" s="360"/>
      <c r="D27" s="361"/>
      <c r="E27" s="361"/>
      <c r="F27" s="360"/>
      <c r="G27" s="360"/>
      <c r="H27" s="360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3">
        <f>SUM(C27:S27)</f>
        <v>0</v>
      </c>
      <c r="U27" s="364" t="str">
        <f>IF(B27=0,"",(T27/(($B$4*$B$5)*(B27/40))))</f>
        <v/>
      </c>
    </row>
    <row r="28" spans="1:21" x14ac:dyDescent="0.2">
      <c r="A28" s="365"/>
      <c r="B28" s="359"/>
      <c r="C28" s="360"/>
      <c r="D28" s="361"/>
      <c r="E28" s="361"/>
      <c r="F28" s="360"/>
      <c r="G28" s="360"/>
      <c r="H28" s="360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3">
        <f>SUM(C28:S28)</f>
        <v>0</v>
      </c>
      <c r="U28" s="364" t="str">
        <f>IF(B28=0,"",(T28/(($B$4*$B$5)*(B28/40))))</f>
        <v/>
      </c>
    </row>
    <row r="29" spans="1:21" x14ac:dyDescent="0.2">
      <c r="A29" s="365"/>
      <c r="B29" s="359"/>
      <c r="C29" s="360"/>
      <c r="D29" s="361"/>
      <c r="E29" s="361"/>
      <c r="F29" s="360"/>
      <c r="G29" s="360"/>
      <c r="H29" s="360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3">
        <f>SUM(C29:S29)</f>
        <v>0</v>
      </c>
      <c r="U29" s="364" t="str">
        <f>IF(B29=0,"",(T29/(($B$4*$B$5)*(B29/40))))</f>
        <v/>
      </c>
    </row>
    <row r="30" spans="1:21" x14ac:dyDescent="0.2">
      <c r="A30" s="365"/>
      <c r="B30" s="359"/>
      <c r="C30" s="360"/>
      <c r="D30" s="361"/>
      <c r="E30" s="361"/>
      <c r="F30" s="360"/>
      <c r="G30" s="360"/>
      <c r="H30" s="360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3">
        <f t="shared" ref="T30" si="2">SUM(C30:S30)</f>
        <v>0</v>
      </c>
      <c r="U30" s="364" t="str">
        <f t="shared" ref="U30" si="3">IF(B30=0,"",(T30/(($B$4*$B$5)*(B30/40))))</f>
        <v/>
      </c>
    </row>
    <row r="31" spans="1:21" x14ac:dyDescent="0.2">
      <c r="A31" s="365"/>
      <c r="B31" s="359"/>
      <c r="C31" s="360"/>
      <c r="D31" s="361"/>
      <c r="E31" s="361"/>
      <c r="F31" s="360"/>
      <c r="G31" s="360"/>
      <c r="H31" s="360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3">
        <f>SUM(C31:S31)</f>
        <v>0</v>
      </c>
      <c r="U31" s="364" t="str">
        <f>IF(B31=0,"",(T31/(($B$4*$B$5)*(B31/40))))</f>
        <v/>
      </c>
    </row>
    <row r="32" spans="1:21" x14ac:dyDescent="0.2">
      <c r="A32" s="365"/>
      <c r="B32" s="359"/>
      <c r="C32" s="360"/>
      <c r="D32" s="361"/>
      <c r="E32" s="361"/>
      <c r="F32" s="360"/>
      <c r="G32" s="360"/>
      <c r="H32" s="360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3">
        <f>SUM(C32:S32)</f>
        <v>0</v>
      </c>
      <c r="U32" s="364" t="str">
        <f>IF(B32=0,"",(T32/(($B$4*$B$5)*(B32/40))))</f>
        <v/>
      </c>
    </row>
    <row r="33" spans="1:21" x14ac:dyDescent="0.2">
      <c r="A33" s="365"/>
      <c r="B33" s="359"/>
      <c r="C33" s="360"/>
      <c r="D33" s="361"/>
      <c r="E33" s="361"/>
      <c r="F33" s="360"/>
      <c r="G33" s="360"/>
      <c r="H33" s="360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3">
        <f>SUM(C33:S33)</f>
        <v>0</v>
      </c>
      <c r="U33" s="364" t="str">
        <f>IF(B33=0,"",(T33/(($B$4*$B$5)*(B33/40))))</f>
        <v/>
      </c>
    </row>
    <row r="34" spans="1:21" x14ac:dyDescent="0.2">
      <c r="A34" s="365"/>
      <c r="B34" s="359"/>
      <c r="C34" s="360"/>
      <c r="D34" s="361"/>
      <c r="E34" s="361"/>
      <c r="F34" s="360"/>
      <c r="G34" s="360"/>
      <c r="H34" s="360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3">
        <f t="shared" si="0"/>
        <v>0</v>
      </c>
      <c r="U34" s="364" t="str">
        <f t="shared" si="1"/>
        <v/>
      </c>
    </row>
    <row r="36" spans="1:21" x14ac:dyDescent="0.2">
      <c r="A36" s="367" t="s">
        <v>258</v>
      </c>
    </row>
    <row r="37" spans="1:21" x14ac:dyDescent="0.2">
      <c r="A37" s="368" t="s">
        <v>259</v>
      </c>
    </row>
    <row r="38" spans="1:21" x14ac:dyDescent="0.2">
      <c r="A38" s="369" t="s">
        <v>260</v>
      </c>
    </row>
    <row r="39" spans="1:21" x14ac:dyDescent="0.2">
      <c r="A39" s="369"/>
    </row>
    <row r="40" spans="1:21" x14ac:dyDescent="0.2">
      <c r="A40" s="370" t="s">
        <v>261</v>
      </c>
    </row>
    <row r="41" spans="1:21" x14ac:dyDescent="0.2">
      <c r="A41" s="371" t="s">
        <v>262</v>
      </c>
    </row>
    <row r="42" spans="1:21" x14ac:dyDescent="0.2">
      <c r="A42" s="371" t="s">
        <v>263</v>
      </c>
    </row>
    <row r="43" spans="1:21" x14ac:dyDescent="0.2">
      <c r="A43" s="371" t="s">
        <v>264</v>
      </c>
    </row>
    <row r="44" spans="1:21" x14ac:dyDescent="0.2">
      <c r="A44" s="372"/>
    </row>
    <row r="45" spans="1:21" x14ac:dyDescent="0.2">
      <c r="A45" s="371" t="s">
        <v>265</v>
      </c>
    </row>
    <row r="46" spans="1:21" x14ac:dyDescent="0.2">
      <c r="A46" s="371" t="s">
        <v>266</v>
      </c>
    </row>
    <row r="47" spans="1:21" x14ac:dyDescent="0.2">
      <c r="A47" s="371" t="s">
        <v>267</v>
      </c>
    </row>
    <row r="48" spans="1:21" x14ac:dyDescent="0.2">
      <c r="A48" s="372"/>
    </row>
    <row r="49" spans="1:1" x14ac:dyDescent="0.2">
      <c r="A49" s="371" t="s">
        <v>268</v>
      </c>
    </row>
    <row r="50" spans="1:1" x14ac:dyDescent="0.2">
      <c r="A50" s="371" t="s">
        <v>269</v>
      </c>
    </row>
    <row r="51" spans="1:1" x14ac:dyDescent="0.2">
      <c r="A51" s="371" t="s">
        <v>270</v>
      </c>
    </row>
    <row r="52" spans="1:1" x14ac:dyDescent="0.2">
      <c r="A52" s="371"/>
    </row>
    <row r="53" spans="1:1" x14ac:dyDescent="0.2">
      <c r="A53" s="371" t="s">
        <v>271</v>
      </c>
    </row>
    <row r="54" spans="1:1" x14ac:dyDescent="0.2">
      <c r="A54" s="371" t="s">
        <v>272</v>
      </c>
    </row>
    <row r="55" spans="1:1" x14ac:dyDescent="0.2">
      <c r="A55" s="371" t="s">
        <v>273</v>
      </c>
    </row>
  </sheetData>
  <sheetProtection password="EDAF" sheet="1" objects="1" scenarios="1" formatColumns="0" formatRows="0"/>
  <conditionalFormatting sqref="U9:U34">
    <cfRule type="cellIs" dxfId="1" priority="1" operator="greaterThan">
      <formula>1.004</formula>
    </cfRule>
  </conditionalFormatting>
  <dataValidations count="2">
    <dataValidation allowBlank="1" showInputMessage="1" showErrorMessage="1" promptTitle="Vollzeitbeschäftigung" prompt="Bei einer Vollzeitanstellung ist immer der Wert 40 zu erfassen. Die gilt z. B. auch bei einer 39 Std.-Woche." sqref="B9:B34"/>
    <dataValidation allowBlank="1" showInputMessage="1" showErrorMessage="1" promptTitle="Projektlaufzeit" prompt="Bitte erfassen Sie hier zunächst die geplante Projektlaufzeit (Anzahl Monate)." sqref="B4:B5"/>
  </dataValidations>
  <pageMargins left="0.51181102362204722" right="0.51181102362204722" top="0.78740157480314965" bottom="0.39370078740157483" header="0.31496062992125984" footer="0.31496062992125984"/>
  <pageSetup paperSize="9" scale="68" fitToHeight="2" orientation="landscape" r:id="rId1"/>
  <headerFooter>
    <oddFooter>&amp;L&amp;8TAB-12463/03.23&amp;R&amp;8Seite &amp;P von &amp;N</oddFooter>
  </headerFooter>
  <rowBreaks count="1" manualBreakCount="1">
    <brk id="3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9"/>
  <sheetViews>
    <sheetView showGridLines="0" topLeftCell="A4" zoomScale="120" zoomScaleNormal="120" workbookViewId="0">
      <selection activeCell="E18" sqref="E18:F18"/>
    </sheetView>
  </sheetViews>
  <sheetFormatPr baseColWidth="10" defaultColWidth="11.5546875" defaultRowHeight="11.25" x14ac:dyDescent="0.2"/>
  <cols>
    <col min="1" max="1" width="31.88671875" style="1" customWidth="1"/>
    <col min="2" max="2" width="10" style="1" customWidth="1"/>
    <col min="3" max="3" width="11.109375" style="1" bestFit="1" customWidth="1"/>
    <col min="4" max="4" width="7.77734375" style="1" customWidth="1"/>
    <col min="5" max="5" width="6.77734375" style="1" customWidth="1"/>
    <col min="6" max="6" width="7.77734375" style="1" customWidth="1"/>
    <col min="7" max="7" width="6.77734375" style="1" customWidth="1"/>
    <col min="8" max="8" width="7.77734375" style="1" customWidth="1"/>
    <col min="9" max="9" width="6.77734375" style="1" customWidth="1"/>
    <col min="10" max="10" width="7.44140625" style="1" bestFit="1" customWidth="1"/>
    <col min="11" max="11" width="8" style="1" customWidth="1"/>
    <col min="12" max="12" width="11.5546875" style="1" customWidth="1"/>
    <col min="13" max="13" width="4" style="1" hidden="1" customWidth="1"/>
    <col min="14" max="17" width="4.77734375" style="1" hidden="1" customWidth="1"/>
    <col min="18" max="20" width="3.77734375" style="1" hidden="1" customWidth="1"/>
    <col min="21" max="21" width="11.5546875" style="1" customWidth="1"/>
    <col min="22" max="16384" width="11.5546875" style="1"/>
  </cols>
  <sheetData>
    <row r="1" spans="1:20" ht="12.75" x14ac:dyDescent="0.2">
      <c r="A1" s="5" t="s">
        <v>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20" ht="24" customHeight="1" x14ac:dyDescent="0.2">
      <c r="A2" s="116" t="s">
        <v>136</v>
      </c>
      <c r="B2" s="117"/>
      <c r="C2" s="117"/>
      <c r="D2" s="117"/>
      <c r="E2" s="117"/>
      <c r="F2" s="117"/>
      <c r="G2" s="117"/>
      <c r="H2" s="337"/>
      <c r="I2" s="335"/>
      <c r="J2" s="335"/>
      <c r="K2" s="336" t="s">
        <v>207</v>
      </c>
    </row>
    <row r="3" spans="1:20" ht="6" customHeight="1" x14ac:dyDescent="0.2">
      <c r="A3" s="440"/>
      <c r="B3" s="440"/>
      <c r="C3" s="440"/>
      <c r="D3" s="440"/>
      <c r="E3" s="440"/>
      <c r="F3" s="440"/>
      <c r="G3" s="440"/>
      <c r="H3" s="440"/>
      <c r="I3" s="440"/>
      <c r="J3" s="440"/>
      <c r="K3" s="441"/>
    </row>
    <row r="4" spans="1:20" customFormat="1" ht="15" x14ac:dyDescent="0.2">
      <c r="A4" s="118" t="s">
        <v>209</v>
      </c>
      <c r="B4" s="458" t="s">
        <v>23</v>
      </c>
      <c r="C4" s="459"/>
      <c r="D4" s="460" t="s">
        <v>10</v>
      </c>
      <c r="E4" s="459"/>
      <c r="F4" s="458" t="s">
        <v>12</v>
      </c>
      <c r="G4" s="459"/>
      <c r="H4" s="458" t="s">
        <v>11</v>
      </c>
      <c r="I4" s="459"/>
      <c r="J4" s="461" t="s">
        <v>8</v>
      </c>
      <c r="K4" s="462"/>
    </row>
    <row r="5" spans="1:20" customFormat="1" ht="15" customHeight="1" x14ac:dyDescent="0.2">
      <c r="A5" s="318" t="s">
        <v>37</v>
      </c>
      <c r="B5" s="319"/>
      <c r="C5" s="319"/>
      <c r="D5" s="319"/>
      <c r="E5" s="319"/>
      <c r="F5" s="319"/>
      <c r="G5" s="319"/>
      <c r="H5" s="319"/>
      <c r="I5" s="319"/>
      <c r="J5" s="319"/>
      <c r="K5" s="320"/>
      <c r="M5" s="327" t="s">
        <v>223</v>
      </c>
      <c r="N5" s="327"/>
      <c r="O5" s="327"/>
      <c r="P5" s="327"/>
    </row>
    <row r="6" spans="1:20" ht="51.75" x14ac:dyDescent="0.2">
      <c r="A6" s="119" t="s">
        <v>217</v>
      </c>
      <c r="B6" s="317" t="s">
        <v>215</v>
      </c>
      <c r="C6" s="317" t="s">
        <v>216</v>
      </c>
      <c r="D6" s="121" t="s">
        <v>219</v>
      </c>
      <c r="E6" s="122" t="s">
        <v>43</v>
      </c>
      <c r="F6" s="121" t="s">
        <v>219</v>
      </c>
      <c r="G6" s="122" t="s">
        <v>43</v>
      </c>
      <c r="H6" s="121" t="s">
        <v>219</v>
      </c>
      <c r="I6" s="122" t="s">
        <v>43</v>
      </c>
      <c r="J6" s="123" t="s">
        <v>210</v>
      </c>
      <c r="K6" s="321" t="s">
        <v>43</v>
      </c>
      <c r="M6" s="328" t="s">
        <v>224</v>
      </c>
      <c r="N6" s="328">
        <v>2019</v>
      </c>
      <c r="O6" s="328">
        <v>2020</v>
      </c>
      <c r="P6" s="328">
        <v>2021</v>
      </c>
      <c r="Q6" s="328">
        <v>2022</v>
      </c>
      <c r="R6" s="328">
        <v>2023</v>
      </c>
      <c r="S6" s="328">
        <v>2024</v>
      </c>
      <c r="T6" s="328">
        <v>2025</v>
      </c>
    </row>
    <row r="7" spans="1:20" x14ac:dyDescent="0.2">
      <c r="A7" s="77" t="s">
        <v>218</v>
      </c>
      <c r="B7" s="322">
        <v>2</v>
      </c>
      <c r="C7" s="323" t="str">
        <f>IF(AND(B7=1,Deckblatt!$E$18=$P$6),$P$7,IF(AND(B7=2,Deckblatt!$E$18=$P$6),$P$8,IF(AND(B7=3,Deckblatt!$E$18=$P$6),$P$9,IF(AND(B7=4,Deckblatt!$E$18=$P$6),$P$10,IF(AND(B7=5,Deckblatt!$E$18=$P$6),$P$11,IF(AND(B7=1,Deckblatt!$E$18=$Q$6),$Q$7,IF(AND(B7=2,Deckblatt!$E$18=$Q$6),$Q$8,IF(AND(B7=3,Deckblatt!$E$18=$Q$6),$Q$9,IF(AND(B7=4,Deckblatt!$E$18=$Q$6),$Q$10,IF(AND(B7=5,Deckblatt!$E$18=$Q$6),$Q$11,IF(AND(B7=1,Deckblatt!$E$18=$R$6),$R$7,IF(AND(B7=2,Deckblatt!$E$18=$R$6),$R$8,IF(AND(B7=3,Deckblatt!$E$18=$R$6),$R$9,IF(AND(B7=4,Deckblatt!$E$18=$R$6),$R$10,IF(AND(B7=5,Deckblatt!$E$18=$R$6),$R$11,"")))))))))))))))</f>
        <v/>
      </c>
      <c r="D7" s="33">
        <v>320</v>
      </c>
      <c r="E7" s="124" t="e">
        <f>IF(D7&gt;0,$C7*D7,"")</f>
        <v>#VALUE!</v>
      </c>
      <c r="F7" s="33">
        <v>410</v>
      </c>
      <c r="G7" s="124" t="e">
        <f>IF(F7&gt;0,C7*F7,"")</f>
        <v>#VALUE!</v>
      </c>
      <c r="H7" s="33">
        <v>123</v>
      </c>
      <c r="I7" s="124" t="e">
        <f>IF(H7&gt;0,H7*C7,"")</f>
        <v>#VALUE!</v>
      </c>
      <c r="J7" s="124">
        <f>SUM(D7,F7,H7)</f>
        <v>853</v>
      </c>
      <c r="K7" s="125" t="e">
        <f>IF(J7&gt;0,J7*C7,0)</f>
        <v>#VALUE!</v>
      </c>
      <c r="M7" s="329">
        <v>1</v>
      </c>
      <c r="N7" s="331">
        <v>49</v>
      </c>
      <c r="O7" s="331">
        <v>49</v>
      </c>
      <c r="P7" s="331">
        <v>49</v>
      </c>
      <c r="Q7" s="331">
        <v>49</v>
      </c>
      <c r="R7" s="331">
        <v>52</v>
      </c>
      <c r="S7" s="331"/>
      <c r="T7" s="331"/>
    </row>
    <row r="8" spans="1:20" x14ac:dyDescent="0.2">
      <c r="A8" s="76"/>
      <c r="B8" s="324"/>
      <c r="C8" s="323" t="str">
        <f>IF(AND(B8=1,Deckblatt!$E$18=$P$6),$P$7,IF(AND(B8=2,Deckblatt!$E$18=$P$6),$P$8,IF(AND(B8=3,Deckblatt!$E$18=$P$6),$P$9,IF(AND(B8=4,Deckblatt!$E$18=$P$6),$P$10,IF(AND(B8=5,Deckblatt!$E$18=$P$6),$P$11,IF(AND(B8=1,Deckblatt!$E$18=$Q$6),$Q$7,IF(AND(B8=2,Deckblatt!$E$18=$Q$6),$Q$8,IF(AND(B8=3,Deckblatt!$E$18=$Q$6),$Q$9,IF(AND(B8=4,Deckblatt!$E$18=$Q$6),$Q$10,IF(AND(B8=5,Deckblatt!$E$18=$Q$6),$Q$11,IF(AND(B8=1,Deckblatt!$E$18=$R$6),$R$7,IF(AND(B8=2,Deckblatt!$E$18=$R$6),$R$8,IF(AND(B8=3,Deckblatt!$E$18=$R$6),$R$9,IF(AND(B8=4,Deckblatt!$E$18=$R$6),$R$10,IF(AND(B8=5,Deckblatt!$E$18=$R$6),$R$11,"")))))))))))))))</f>
        <v/>
      </c>
      <c r="D8" s="35"/>
      <c r="E8" s="126" t="str">
        <f>IF(D8&gt;0,$C8*D8,"")</f>
        <v/>
      </c>
      <c r="F8" s="35"/>
      <c r="G8" s="126" t="str">
        <f>IF(F8&gt;0,C8*F8,"")</f>
        <v/>
      </c>
      <c r="H8" s="35"/>
      <c r="I8" s="126" t="str">
        <f t="shared" ref="I8:I27" si="0">IF(H8&gt;0,H8*C8,"")</f>
        <v/>
      </c>
      <c r="J8" s="126">
        <f t="shared" ref="J8:J27" si="1">SUM(D8,F8,H8)</f>
        <v>0</v>
      </c>
      <c r="K8" s="157">
        <f>IF(J8&gt;0,J8*C8,0)</f>
        <v>0</v>
      </c>
      <c r="M8" s="329">
        <v>2</v>
      </c>
      <c r="N8" s="331">
        <v>32</v>
      </c>
      <c r="O8" s="331">
        <v>34</v>
      </c>
      <c r="P8" s="331">
        <v>35</v>
      </c>
      <c r="Q8" s="331">
        <v>36</v>
      </c>
      <c r="R8" s="331">
        <v>37</v>
      </c>
      <c r="S8" s="331"/>
      <c r="T8" s="331"/>
    </row>
    <row r="9" spans="1:20" x14ac:dyDescent="0.2">
      <c r="A9" s="76"/>
      <c r="B9" s="324"/>
      <c r="C9" s="323" t="str">
        <f>IF(AND(B9=1,Deckblatt!$E$18=$P$6),$P$7,IF(AND(B9=2,Deckblatt!$E$18=$P$6),$P$8,IF(AND(B9=3,Deckblatt!$E$18=$P$6),$P$9,IF(AND(B9=4,Deckblatt!$E$18=$P$6),$P$10,IF(AND(B9=5,Deckblatt!$E$18=$P$6),$P$11,IF(AND(B9=1,Deckblatt!$E$18=$Q$6),$Q$7,IF(AND(B9=2,Deckblatt!$E$18=$Q$6),$Q$8,IF(AND(B9=3,Deckblatt!$E$18=$Q$6),$Q$9,IF(AND(B9=4,Deckblatt!$E$18=$Q$6),$Q$10,IF(AND(B9=5,Deckblatt!$E$18=$Q$6),$Q$11,IF(AND(B9=1,Deckblatt!$E$18=$R$6),$R$7,IF(AND(B9=2,Deckblatt!$E$18=$R$6),$R$8,IF(AND(B9=3,Deckblatt!$E$18=$R$6),$R$9,IF(AND(B9=4,Deckblatt!$E$18=$R$6),$R$10,IF(AND(B9=5,Deckblatt!$E$18=$R$6),$R$11,"")))))))))))))))</f>
        <v/>
      </c>
      <c r="D9" s="35"/>
      <c r="E9" s="126" t="str">
        <f t="shared" ref="E9:E27" si="2">IF(D9&gt;0,$C9*D9,"")</f>
        <v/>
      </c>
      <c r="F9" s="35"/>
      <c r="G9" s="126" t="str">
        <f t="shared" ref="G9:G27" si="3">IF(F9&gt;0,C9*F9,"")</f>
        <v/>
      </c>
      <c r="H9" s="35"/>
      <c r="I9" s="126" t="str">
        <f t="shared" si="0"/>
        <v/>
      </c>
      <c r="J9" s="126">
        <f t="shared" si="1"/>
        <v>0</v>
      </c>
      <c r="K9" s="157">
        <f t="shared" ref="K9:K27" si="4">IF(J9&gt;0,J9*C9,0)</f>
        <v>0</v>
      </c>
      <c r="M9" s="329">
        <v>3</v>
      </c>
      <c r="N9" s="331">
        <v>23</v>
      </c>
      <c r="O9" s="331">
        <v>24</v>
      </c>
      <c r="P9" s="331">
        <v>25</v>
      </c>
      <c r="Q9" s="331">
        <v>25</v>
      </c>
      <c r="R9" s="331">
        <v>26</v>
      </c>
      <c r="S9" s="331"/>
      <c r="T9" s="331"/>
    </row>
    <row r="10" spans="1:20" x14ac:dyDescent="0.2">
      <c r="A10" s="76"/>
      <c r="B10" s="324"/>
      <c r="C10" s="323" t="str">
        <f>IF(AND(B10=1,Deckblatt!$E$18=$P$6),$P$7,IF(AND(B10=2,Deckblatt!$E$18=$P$6),$P$8,IF(AND(B10=3,Deckblatt!$E$18=$P$6),$P$9,IF(AND(B10=4,Deckblatt!$E$18=$P$6),$P$10,IF(AND(B10=5,Deckblatt!$E$18=$P$6),$P$11,IF(AND(B10=1,Deckblatt!$E$18=$Q$6),$Q$7,IF(AND(B10=2,Deckblatt!$E$18=$Q$6),$Q$8,IF(AND(B10=3,Deckblatt!$E$18=$Q$6),$Q$9,IF(AND(B10=4,Deckblatt!$E$18=$Q$6),$Q$10,IF(AND(B10=5,Deckblatt!$E$18=$Q$6),$Q$11,IF(AND(B10=1,Deckblatt!$E$18=$R$6),$R$7,IF(AND(B10=2,Deckblatt!$E$18=$R$6),$R$8,IF(AND(B10=3,Deckblatt!$E$18=$R$6),$R$9,IF(AND(B10=4,Deckblatt!$E$18=$R$6),$R$10,IF(AND(B10=5,Deckblatt!$E$18=$R$6),$R$11,"")))))))))))))))</f>
        <v/>
      </c>
      <c r="D10" s="35"/>
      <c r="E10" s="126" t="str">
        <f t="shared" si="2"/>
        <v/>
      </c>
      <c r="F10" s="35"/>
      <c r="G10" s="126" t="str">
        <f t="shared" si="3"/>
        <v/>
      </c>
      <c r="H10" s="35"/>
      <c r="I10" s="126" t="str">
        <f t="shared" si="0"/>
        <v/>
      </c>
      <c r="J10" s="126">
        <f t="shared" si="1"/>
        <v>0</v>
      </c>
      <c r="K10" s="157">
        <f t="shared" si="4"/>
        <v>0</v>
      </c>
      <c r="M10" s="329">
        <v>4</v>
      </c>
      <c r="N10" s="331">
        <v>19</v>
      </c>
      <c r="O10" s="331">
        <v>20</v>
      </c>
      <c r="P10" s="331">
        <v>20</v>
      </c>
      <c r="Q10" s="331">
        <v>20</v>
      </c>
      <c r="R10" s="331">
        <v>21</v>
      </c>
      <c r="S10" s="331"/>
      <c r="T10" s="331"/>
    </row>
    <row r="11" spans="1:20" x14ac:dyDescent="0.2">
      <c r="A11" s="76"/>
      <c r="B11" s="324"/>
      <c r="C11" s="323" t="str">
        <f>IF(AND(B11=1,Deckblatt!$E$18=$P$6),$P$7,IF(AND(B11=2,Deckblatt!$E$18=$P$6),$P$8,IF(AND(B11=3,Deckblatt!$E$18=$P$6),$P$9,IF(AND(B11=4,Deckblatt!$E$18=$P$6),$P$10,IF(AND(B11=5,Deckblatt!$E$18=$P$6),$P$11,IF(AND(B11=1,Deckblatt!$E$18=$Q$6),$Q$7,IF(AND(B11=2,Deckblatt!$E$18=$Q$6),$Q$8,IF(AND(B11=3,Deckblatt!$E$18=$Q$6),$Q$9,IF(AND(B11=4,Deckblatt!$E$18=$Q$6),$Q$10,IF(AND(B11=5,Deckblatt!$E$18=$Q$6),$Q$11,IF(AND(B11=1,Deckblatt!$E$18=$R$6),$R$7,IF(AND(B11=2,Deckblatt!$E$18=$R$6),$R$8,IF(AND(B11=3,Deckblatt!$E$18=$R$6),$R$9,IF(AND(B11=4,Deckblatt!$E$18=$R$6),$R$10,IF(AND(B11=5,Deckblatt!$E$18=$R$6),$R$11,"")))))))))))))))</f>
        <v/>
      </c>
      <c r="D11" s="35"/>
      <c r="E11" s="126" t="str">
        <f t="shared" si="2"/>
        <v/>
      </c>
      <c r="F11" s="35"/>
      <c r="G11" s="126" t="str">
        <f t="shared" si="3"/>
        <v/>
      </c>
      <c r="H11" s="35"/>
      <c r="I11" s="126" t="str">
        <f t="shared" si="0"/>
        <v/>
      </c>
      <c r="J11" s="126">
        <f t="shared" si="1"/>
        <v>0</v>
      </c>
      <c r="K11" s="157">
        <f t="shared" si="4"/>
        <v>0</v>
      </c>
      <c r="M11" s="330">
        <v>5</v>
      </c>
      <c r="N11" s="332">
        <v>17</v>
      </c>
      <c r="O11" s="332">
        <v>17</v>
      </c>
      <c r="P11" s="332">
        <v>17</v>
      </c>
      <c r="Q11" s="332">
        <v>17</v>
      </c>
      <c r="R11" s="332">
        <v>18</v>
      </c>
      <c r="S11" s="332"/>
      <c r="T11" s="332"/>
    </row>
    <row r="12" spans="1:20" x14ac:dyDescent="0.2">
      <c r="A12" s="76"/>
      <c r="B12" s="324"/>
      <c r="C12" s="323" t="str">
        <f>IF(AND(B12=1,Deckblatt!$E$18=$P$6),$P$7,IF(AND(B12=2,Deckblatt!$E$18=$P$6),$P$8,IF(AND(B12=3,Deckblatt!$E$18=$P$6),$P$9,IF(AND(B12=4,Deckblatt!$E$18=$P$6),$P$10,IF(AND(B12=5,Deckblatt!$E$18=$P$6),$P$11,IF(AND(B12=1,Deckblatt!$E$18=$Q$6),$Q$7,IF(AND(B12=2,Deckblatt!$E$18=$Q$6),$Q$8,IF(AND(B12=3,Deckblatt!$E$18=$Q$6),$Q$9,IF(AND(B12=4,Deckblatt!$E$18=$Q$6),$Q$10,IF(AND(B12=5,Deckblatt!$E$18=$Q$6),$Q$11,IF(AND(B12=1,Deckblatt!$E$18=$R$6),$R$7,IF(AND(B12=2,Deckblatt!$E$18=$R$6),$R$8,IF(AND(B12=3,Deckblatt!$E$18=$R$6),$R$9,IF(AND(B12=4,Deckblatt!$E$18=$R$6),$R$10,IF(AND(B12=5,Deckblatt!$E$18=$R$6),$R$11,"")))))))))))))))</f>
        <v/>
      </c>
      <c r="D12" s="35"/>
      <c r="E12" s="126" t="str">
        <f t="shared" si="2"/>
        <v/>
      </c>
      <c r="F12" s="35"/>
      <c r="G12" s="126" t="str">
        <f t="shared" si="3"/>
        <v/>
      </c>
      <c r="H12" s="35"/>
      <c r="I12" s="126" t="str">
        <f t="shared" si="0"/>
        <v/>
      </c>
      <c r="J12" s="126">
        <f t="shared" si="1"/>
        <v>0</v>
      </c>
      <c r="K12" s="157">
        <f t="shared" si="4"/>
        <v>0</v>
      </c>
    </row>
    <row r="13" spans="1:20" x14ac:dyDescent="0.2">
      <c r="A13" s="76"/>
      <c r="B13" s="324"/>
      <c r="C13" s="323" t="str">
        <f>IF(AND(B13=1,Deckblatt!$E$18=$P$6),$P$7,IF(AND(B13=2,Deckblatt!$E$18=$P$6),$P$8,IF(AND(B13=3,Deckblatt!$E$18=$P$6),$P$9,IF(AND(B13=4,Deckblatt!$E$18=$P$6),$P$10,IF(AND(B13=5,Deckblatt!$E$18=$P$6),$P$11,IF(AND(B13=1,Deckblatt!$E$18=$Q$6),$Q$7,IF(AND(B13=2,Deckblatt!$E$18=$Q$6),$Q$8,IF(AND(B13=3,Deckblatt!$E$18=$Q$6),$Q$9,IF(AND(B13=4,Deckblatt!$E$18=$Q$6),$Q$10,IF(AND(B13=5,Deckblatt!$E$18=$Q$6),$Q$11,IF(AND(B13=1,Deckblatt!$E$18=$R$6),$R$7,IF(AND(B13=2,Deckblatt!$E$18=$R$6),$R$8,IF(AND(B13=3,Deckblatt!$E$18=$R$6),$R$9,IF(AND(B13=4,Deckblatt!$E$18=$R$6),$R$10,IF(AND(B13=5,Deckblatt!$E$18=$R$6),$R$11,"")))))))))))))))</f>
        <v/>
      </c>
      <c r="D13" s="35"/>
      <c r="E13" s="126" t="str">
        <f t="shared" si="2"/>
        <v/>
      </c>
      <c r="F13" s="35"/>
      <c r="G13" s="126" t="str">
        <f t="shared" si="3"/>
        <v/>
      </c>
      <c r="H13" s="35"/>
      <c r="I13" s="126" t="str">
        <f t="shared" si="0"/>
        <v/>
      </c>
      <c r="J13" s="126">
        <f t="shared" si="1"/>
        <v>0</v>
      </c>
      <c r="K13" s="157">
        <f t="shared" si="4"/>
        <v>0</v>
      </c>
    </row>
    <row r="14" spans="1:20" x14ac:dyDescent="0.2">
      <c r="A14" s="76"/>
      <c r="B14" s="324"/>
      <c r="C14" s="323" t="str">
        <f>IF(AND(B14=1,Deckblatt!$E$18=$P$6),$P$7,IF(AND(B14=2,Deckblatt!$E$18=$P$6),$P$8,IF(AND(B14=3,Deckblatt!$E$18=$P$6),$P$9,IF(AND(B14=4,Deckblatt!$E$18=$P$6),$P$10,IF(AND(B14=5,Deckblatt!$E$18=$P$6),$P$11,IF(AND(B14=1,Deckblatt!$E$18=$Q$6),$Q$7,IF(AND(B14=2,Deckblatt!$E$18=$Q$6),$Q$8,IF(AND(B14=3,Deckblatt!$E$18=$Q$6),$Q$9,IF(AND(B14=4,Deckblatt!$E$18=$Q$6),$Q$10,IF(AND(B14=5,Deckblatt!$E$18=$Q$6),$Q$11,IF(AND(B14=1,Deckblatt!$E$18=$R$6),$R$7,IF(AND(B14=2,Deckblatt!$E$18=$R$6),$R$8,IF(AND(B14=3,Deckblatt!$E$18=$R$6),$R$9,IF(AND(B14=4,Deckblatt!$E$18=$R$6),$R$10,IF(AND(B14=5,Deckblatt!$E$18=$R$6),$R$11,"")))))))))))))))</f>
        <v/>
      </c>
      <c r="D14" s="35"/>
      <c r="E14" s="126" t="str">
        <f t="shared" si="2"/>
        <v/>
      </c>
      <c r="F14" s="35"/>
      <c r="G14" s="126" t="str">
        <f t="shared" si="3"/>
        <v/>
      </c>
      <c r="H14" s="35"/>
      <c r="I14" s="126" t="str">
        <f t="shared" si="0"/>
        <v/>
      </c>
      <c r="J14" s="126">
        <f t="shared" si="1"/>
        <v>0</v>
      </c>
      <c r="K14" s="157">
        <f t="shared" si="4"/>
        <v>0</v>
      </c>
    </row>
    <row r="15" spans="1:20" x14ac:dyDescent="0.2">
      <c r="A15" s="76"/>
      <c r="B15" s="324"/>
      <c r="C15" s="323" t="str">
        <f>IF(AND(B15=1,Deckblatt!$E$18=$P$6),$P$7,IF(AND(B15=2,Deckblatt!$E$18=$P$6),$P$8,IF(AND(B15=3,Deckblatt!$E$18=$P$6),$P$9,IF(AND(B15=4,Deckblatt!$E$18=$P$6),$P$10,IF(AND(B15=5,Deckblatt!$E$18=$P$6),$P$11,IF(AND(B15=1,Deckblatt!$E$18=$Q$6),$Q$7,IF(AND(B15=2,Deckblatt!$E$18=$Q$6),$Q$8,IF(AND(B15=3,Deckblatt!$E$18=$Q$6),$Q$9,IF(AND(B15=4,Deckblatt!$E$18=$Q$6),$Q$10,IF(AND(B15=5,Deckblatt!$E$18=$Q$6),$Q$11,IF(AND(B15=1,Deckblatt!$E$18=$R$6),$R$7,IF(AND(B15=2,Deckblatt!$E$18=$R$6),$R$8,IF(AND(B15=3,Deckblatt!$E$18=$R$6),$R$9,IF(AND(B15=4,Deckblatt!$E$18=$R$6),$R$10,IF(AND(B15=5,Deckblatt!$E$18=$R$6),$R$11,"")))))))))))))))</f>
        <v/>
      </c>
      <c r="D15" s="35"/>
      <c r="E15" s="126" t="str">
        <f t="shared" si="2"/>
        <v/>
      </c>
      <c r="F15" s="35"/>
      <c r="G15" s="126" t="str">
        <f t="shared" si="3"/>
        <v/>
      </c>
      <c r="H15" s="35"/>
      <c r="I15" s="126" t="str">
        <f t="shared" si="0"/>
        <v/>
      </c>
      <c r="J15" s="126">
        <f t="shared" si="1"/>
        <v>0</v>
      </c>
      <c r="K15" s="157">
        <f t="shared" si="4"/>
        <v>0</v>
      </c>
    </row>
    <row r="16" spans="1:20" x14ac:dyDescent="0.2">
      <c r="A16" s="76"/>
      <c r="B16" s="324"/>
      <c r="C16" s="323" t="str">
        <f>IF(AND(B16=1,Deckblatt!$E$18=$P$6),$P$7,IF(AND(B16=2,Deckblatt!$E$18=$P$6),$P$8,IF(AND(B16=3,Deckblatt!$E$18=$P$6),$P$9,IF(AND(B16=4,Deckblatt!$E$18=$P$6),$P$10,IF(AND(B16=5,Deckblatt!$E$18=$P$6),$P$11,IF(AND(B16=1,Deckblatt!$E$18=$Q$6),$Q$7,IF(AND(B16=2,Deckblatt!$E$18=$Q$6),$Q$8,IF(AND(B16=3,Deckblatt!$E$18=$Q$6),$Q$9,IF(AND(B16=4,Deckblatt!$E$18=$Q$6),$Q$10,IF(AND(B16=5,Deckblatt!$E$18=$Q$6),$Q$11,IF(AND(B16=1,Deckblatt!$E$18=$R$6),$R$7,IF(AND(B16=2,Deckblatt!$E$18=$R$6),$R$8,IF(AND(B16=3,Deckblatt!$E$18=$R$6),$R$9,IF(AND(B16=4,Deckblatt!$E$18=$R$6),$R$10,IF(AND(B16=5,Deckblatt!$E$18=$R$6),$R$11,"")))))))))))))))</f>
        <v/>
      </c>
      <c r="D16" s="35"/>
      <c r="E16" s="126" t="str">
        <f t="shared" si="2"/>
        <v/>
      </c>
      <c r="F16" s="35"/>
      <c r="G16" s="126" t="str">
        <f t="shared" si="3"/>
        <v/>
      </c>
      <c r="H16" s="35"/>
      <c r="I16" s="126" t="str">
        <f t="shared" si="0"/>
        <v/>
      </c>
      <c r="J16" s="126">
        <f t="shared" si="1"/>
        <v>0</v>
      </c>
      <c r="K16" s="157">
        <f t="shared" si="4"/>
        <v>0</v>
      </c>
    </row>
    <row r="17" spans="1:11" x14ac:dyDescent="0.2">
      <c r="A17" s="76"/>
      <c r="B17" s="324"/>
      <c r="C17" s="323" t="str">
        <f>IF(AND(B17=1,Deckblatt!$E$18=$P$6),$P$7,IF(AND(B17=2,Deckblatt!$E$18=$P$6),$P$8,IF(AND(B17=3,Deckblatt!$E$18=$P$6),$P$9,IF(AND(B17=4,Deckblatt!$E$18=$P$6),$P$10,IF(AND(B17=5,Deckblatt!$E$18=$P$6),$P$11,IF(AND(B17=1,Deckblatt!$E$18=$Q$6),$Q$7,IF(AND(B17=2,Deckblatt!$E$18=$Q$6),$Q$8,IF(AND(B17=3,Deckblatt!$E$18=$Q$6),$Q$9,IF(AND(B17=4,Deckblatt!$E$18=$Q$6),$Q$10,IF(AND(B17=5,Deckblatt!$E$18=$Q$6),$Q$11,IF(AND(B17=1,Deckblatt!$E$18=$R$6),$R$7,IF(AND(B17=2,Deckblatt!$E$18=$R$6),$R$8,IF(AND(B17=3,Deckblatt!$E$18=$R$6),$R$9,IF(AND(B17=4,Deckblatt!$E$18=$R$6),$R$10,IF(AND(B17=5,Deckblatt!$E$18=$R$6),$R$11,"")))))))))))))))</f>
        <v/>
      </c>
      <c r="D17" s="35"/>
      <c r="E17" s="126" t="str">
        <f t="shared" si="2"/>
        <v/>
      </c>
      <c r="F17" s="35"/>
      <c r="G17" s="126" t="str">
        <f t="shared" si="3"/>
        <v/>
      </c>
      <c r="H17" s="35"/>
      <c r="I17" s="126" t="str">
        <f t="shared" si="0"/>
        <v/>
      </c>
      <c r="J17" s="126">
        <f t="shared" si="1"/>
        <v>0</v>
      </c>
      <c r="K17" s="157">
        <f t="shared" si="4"/>
        <v>0</v>
      </c>
    </row>
    <row r="18" spans="1:11" x14ac:dyDescent="0.2">
      <c r="A18" s="76"/>
      <c r="B18" s="324"/>
      <c r="C18" s="323" t="str">
        <f>IF(AND(B18=1,Deckblatt!$E$18=$P$6),$P$7,IF(AND(B18=2,Deckblatt!$E$18=$P$6),$P$8,IF(AND(B18=3,Deckblatt!$E$18=$P$6),$P$9,IF(AND(B18=4,Deckblatt!$E$18=$P$6),$P$10,IF(AND(B18=5,Deckblatt!$E$18=$P$6),$P$11,IF(AND(B18=1,Deckblatt!$E$18=$Q$6),$Q$7,IF(AND(B18=2,Deckblatt!$E$18=$Q$6),$Q$8,IF(AND(B18=3,Deckblatt!$E$18=$Q$6),$Q$9,IF(AND(B18=4,Deckblatt!$E$18=$Q$6),$Q$10,IF(AND(B18=5,Deckblatt!$E$18=$Q$6),$Q$11,IF(AND(B18=1,Deckblatt!$E$18=$R$6),$R$7,IF(AND(B18=2,Deckblatt!$E$18=$R$6),$R$8,IF(AND(B18=3,Deckblatt!$E$18=$R$6),$R$9,IF(AND(B18=4,Deckblatt!$E$18=$R$6),$R$10,IF(AND(B18=5,Deckblatt!$E$18=$R$6),$R$11,"")))))))))))))))</f>
        <v/>
      </c>
      <c r="D18" s="35"/>
      <c r="E18" s="126" t="str">
        <f t="shared" si="2"/>
        <v/>
      </c>
      <c r="F18" s="35"/>
      <c r="G18" s="126" t="str">
        <f t="shared" si="3"/>
        <v/>
      </c>
      <c r="H18" s="35"/>
      <c r="I18" s="126" t="str">
        <f t="shared" si="0"/>
        <v/>
      </c>
      <c r="J18" s="126">
        <f t="shared" si="1"/>
        <v>0</v>
      </c>
      <c r="K18" s="157">
        <f t="shared" si="4"/>
        <v>0</v>
      </c>
    </row>
    <row r="19" spans="1:11" x14ac:dyDescent="0.2">
      <c r="A19" s="76"/>
      <c r="B19" s="324"/>
      <c r="C19" s="323" t="str">
        <f>IF(AND(B19=1,Deckblatt!$E$18=$P$6),$P$7,IF(AND(B19=2,Deckblatt!$E$18=$P$6),$P$8,IF(AND(B19=3,Deckblatt!$E$18=$P$6),$P$9,IF(AND(B19=4,Deckblatt!$E$18=$P$6),$P$10,IF(AND(B19=5,Deckblatt!$E$18=$P$6),$P$11,IF(AND(B19=1,Deckblatt!$E$18=$Q$6),$Q$7,IF(AND(B19=2,Deckblatt!$E$18=$Q$6),$Q$8,IF(AND(B19=3,Deckblatt!$E$18=$Q$6),$Q$9,IF(AND(B19=4,Deckblatt!$E$18=$Q$6),$Q$10,IF(AND(B19=5,Deckblatt!$E$18=$Q$6),$Q$11,IF(AND(B19=1,Deckblatt!$E$18=$R$6),$R$7,IF(AND(B19=2,Deckblatt!$E$18=$R$6),$R$8,IF(AND(B19=3,Deckblatt!$E$18=$R$6),$R$9,IF(AND(B19=4,Deckblatt!$E$18=$R$6),$R$10,IF(AND(B19=5,Deckblatt!$E$18=$R$6),$R$11,"")))))))))))))))</f>
        <v/>
      </c>
      <c r="D19" s="35"/>
      <c r="E19" s="126" t="str">
        <f t="shared" si="2"/>
        <v/>
      </c>
      <c r="F19" s="35"/>
      <c r="G19" s="126" t="str">
        <f t="shared" si="3"/>
        <v/>
      </c>
      <c r="H19" s="35"/>
      <c r="I19" s="126" t="str">
        <f t="shared" si="0"/>
        <v/>
      </c>
      <c r="J19" s="126">
        <f t="shared" si="1"/>
        <v>0</v>
      </c>
      <c r="K19" s="157">
        <f t="shared" si="4"/>
        <v>0</v>
      </c>
    </row>
    <row r="20" spans="1:11" x14ac:dyDescent="0.2">
      <c r="A20" s="76"/>
      <c r="B20" s="324"/>
      <c r="C20" s="323" t="str">
        <f>IF(AND(B20=1,Deckblatt!$E$18=$P$6),$P$7,IF(AND(B20=2,Deckblatt!$E$18=$P$6),$P$8,IF(AND(B20=3,Deckblatt!$E$18=$P$6),$P$9,IF(AND(B20=4,Deckblatt!$E$18=$P$6),$P$10,IF(AND(B20=5,Deckblatt!$E$18=$P$6),$P$11,IF(AND(B20=1,Deckblatt!$E$18=$Q$6),$Q$7,IF(AND(B20=2,Deckblatt!$E$18=$Q$6),$Q$8,IF(AND(B20=3,Deckblatt!$E$18=$Q$6),$Q$9,IF(AND(B20=4,Deckblatt!$E$18=$Q$6),$Q$10,IF(AND(B20=5,Deckblatt!$E$18=$Q$6),$Q$11,IF(AND(B20=1,Deckblatt!$E$18=$R$6),$R$7,IF(AND(B20=2,Deckblatt!$E$18=$R$6),$R$8,IF(AND(B20=3,Deckblatt!$E$18=$R$6),$R$9,IF(AND(B20=4,Deckblatt!$E$18=$R$6),$R$10,IF(AND(B20=5,Deckblatt!$E$18=$R$6),$R$11,"")))))))))))))))</f>
        <v/>
      </c>
      <c r="D20" s="35"/>
      <c r="E20" s="126" t="str">
        <f t="shared" si="2"/>
        <v/>
      </c>
      <c r="F20" s="35"/>
      <c r="G20" s="126" t="str">
        <f t="shared" si="3"/>
        <v/>
      </c>
      <c r="H20" s="35"/>
      <c r="I20" s="126" t="str">
        <f t="shared" si="0"/>
        <v/>
      </c>
      <c r="J20" s="126">
        <f t="shared" si="1"/>
        <v>0</v>
      </c>
      <c r="K20" s="157">
        <f t="shared" si="4"/>
        <v>0</v>
      </c>
    </row>
    <row r="21" spans="1:11" x14ac:dyDescent="0.2">
      <c r="A21" s="76"/>
      <c r="B21" s="324"/>
      <c r="C21" s="323" t="str">
        <f>IF(AND(B21=1,Deckblatt!$E$18=$P$6),$P$7,IF(AND(B21=2,Deckblatt!$E$18=$P$6),$P$8,IF(AND(B21=3,Deckblatt!$E$18=$P$6),$P$9,IF(AND(B21=4,Deckblatt!$E$18=$P$6),$P$10,IF(AND(B21=5,Deckblatt!$E$18=$P$6),$P$11,IF(AND(B21=1,Deckblatt!$E$18=$Q$6),$Q$7,IF(AND(B21=2,Deckblatt!$E$18=$Q$6),$Q$8,IF(AND(B21=3,Deckblatt!$E$18=$Q$6),$Q$9,IF(AND(B21=4,Deckblatt!$E$18=$Q$6),$Q$10,IF(AND(B21=5,Deckblatt!$E$18=$Q$6),$Q$11,IF(AND(B21=1,Deckblatt!$E$18=$R$6),$R$7,IF(AND(B21=2,Deckblatt!$E$18=$R$6),$R$8,IF(AND(B21=3,Deckblatt!$E$18=$R$6),$R$9,IF(AND(B21=4,Deckblatt!$E$18=$R$6),$R$10,IF(AND(B21=5,Deckblatt!$E$18=$R$6),$R$11,"")))))))))))))))</f>
        <v/>
      </c>
      <c r="D21" s="35"/>
      <c r="E21" s="126" t="str">
        <f t="shared" si="2"/>
        <v/>
      </c>
      <c r="F21" s="35"/>
      <c r="G21" s="126" t="str">
        <f t="shared" si="3"/>
        <v/>
      </c>
      <c r="H21" s="35"/>
      <c r="I21" s="126" t="str">
        <f t="shared" si="0"/>
        <v/>
      </c>
      <c r="J21" s="126">
        <f t="shared" si="1"/>
        <v>0</v>
      </c>
      <c r="K21" s="157">
        <f t="shared" si="4"/>
        <v>0</v>
      </c>
    </row>
    <row r="22" spans="1:11" x14ac:dyDescent="0.2">
      <c r="A22" s="76"/>
      <c r="B22" s="324"/>
      <c r="C22" s="323" t="str">
        <f>IF(AND(B22=1,Deckblatt!$E$18=$P$6),$P$7,IF(AND(B22=2,Deckblatt!$E$18=$P$6),$P$8,IF(AND(B22=3,Deckblatt!$E$18=$P$6),$P$9,IF(AND(B22=4,Deckblatt!$E$18=$P$6),$P$10,IF(AND(B22=5,Deckblatt!$E$18=$P$6),$P$11,IF(AND(B22=1,Deckblatt!$E$18=$Q$6),$Q$7,IF(AND(B22=2,Deckblatt!$E$18=$Q$6),$Q$8,IF(AND(B22=3,Deckblatt!$E$18=$Q$6),$Q$9,IF(AND(B22=4,Deckblatt!$E$18=$Q$6),$Q$10,IF(AND(B22=5,Deckblatt!$E$18=$Q$6),$Q$11,IF(AND(B22=1,Deckblatt!$E$18=$R$6),$R$7,IF(AND(B22=2,Deckblatt!$E$18=$R$6),$R$8,IF(AND(B22=3,Deckblatt!$E$18=$R$6),$R$9,IF(AND(B22=4,Deckblatt!$E$18=$R$6),$R$10,IF(AND(B22=5,Deckblatt!$E$18=$R$6),$R$11,"")))))))))))))))</f>
        <v/>
      </c>
      <c r="D22" s="35"/>
      <c r="E22" s="126" t="str">
        <f t="shared" si="2"/>
        <v/>
      </c>
      <c r="F22" s="35"/>
      <c r="G22" s="126" t="str">
        <f t="shared" si="3"/>
        <v/>
      </c>
      <c r="H22" s="35"/>
      <c r="I22" s="126" t="str">
        <f t="shared" si="0"/>
        <v/>
      </c>
      <c r="J22" s="126">
        <f t="shared" si="1"/>
        <v>0</v>
      </c>
      <c r="K22" s="157">
        <f t="shared" si="4"/>
        <v>0</v>
      </c>
    </row>
    <row r="23" spans="1:11" x14ac:dyDescent="0.2">
      <c r="A23" s="76"/>
      <c r="B23" s="324"/>
      <c r="C23" s="323" t="str">
        <f>IF(AND(B23=1,Deckblatt!$E$18=$P$6),$P$7,IF(AND(B23=2,Deckblatt!$E$18=$P$6),$P$8,IF(AND(B23=3,Deckblatt!$E$18=$P$6),$P$9,IF(AND(B23=4,Deckblatt!$E$18=$P$6),$P$10,IF(AND(B23=5,Deckblatt!$E$18=$P$6),$P$11,IF(AND(B23=1,Deckblatt!$E$18=$Q$6),$Q$7,IF(AND(B23=2,Deckblatt!$E$18=$Q$6),$Q$8,IF(AND(B23=3,Deckblatt!$E$18=$Q$6),$Q$9,IF(AND(B23=4,Deckblatt!$E$18=$Q$6),$Q$10,IF(AND(B23=5,Deckblatt!$E$18=$Q$6),$Q$11,IF(AND(B23=1,Deckblatt!$E$18=$R$6),$R$7,IF(AND(B23=2,Deckblatt!$E$18=$R$6),$R$8,IF(AND(B23=3,Deckblatt!$E$18=$R$6),$R$9,IF(AND(B23=4,Deckblatt!$E$18=$R$6),$R$10,IF(AND(B23=5,Deckblatt!$E$18=$R$6),$R$11,"")))))))))))))))</f>
        <v/>
      </c>
      <c r="D23" s="35"/>
      <c r="E23" s="126" t="str">
        <f t="shared" si="2"/>
        <v/>
      </c>
      <c r="F23" s="35"/>
      <c r="G23" s="126" t="str">
        <f t="shared" si="3"/>
        <v/>
      </c>
      <c r="H23" s="35"/>
      <c r="I23" s="126" t="str">
        <f t="shared" si="0"/>
        <v/>
      </c>
      <c r="J23" s="126">
        <f t="shared" si="1"/>
        <v>0</v>
      </c>
      <c r="K23" s="157">
        <f t="shared" si="4"/>
        <v>0</v>
      </c>
    </row>
    <row r="24" spans="1:11" x14ac:dyDescent="0.2">
      <c r="A24" s="76"/>
      <c r="B24" s="324"/>
      <c r="C24" s="323" t="str">
        <f>IF(AND(B24=1,Deckblatt!$E$18=$P$6),$P$7,IF(AND(B24=2,Deckblatt!$E$18=$P$6),$P$8,IF(AND(B24=3,Deckblatt!$E$18=$P$6),$P$9,IF(AND(B24=4,Deckblatt!$E$18=$P$6),$P$10,IF(AND(B24=5,Deckblatt!$E$18=$P$6),$P$11,IF(AND(B24=1,Deckblatt!$E$18=$Q$6),$Q$7,IF(AND(B24=2,Deckblatt!$E$18=$Q$6),$Q$8,IF(AND(B24=3,Deckblatt!$E$18=$Q$6),$Q$9,IF(AND(B24=4,Deckblatt!$E$18=$Q$6),$Q$10,IF(AND(B24=5,Deckblatt!$E$18=$Q$6),$Q$11,IF(AND(B24=1,Deckblatt!$E$18=$R$6),$R$7,IF(AND(B24=2,Deckblatt!$E$18=$R$6),$R$8,IF(AND(B24=3,Deckblatt!$E$18=$R$6),$R$9,IF(AND(B24=4,Deckblatt!$E$18=$R$6),$R$10,IF(AND(B24=5,Deckblatt!$E$18=$R$6),$R$11,"")))))))))))))))</f>
        <v/>
      </c>
      <c r="D24" s="35"/>
      <c r="E24" s="126" t="str">
        <f t="shared" si="2"/>
        <v/>
      </c>
      <c r="F24" s="35"/>
      <c r="G24" s="126" t="str">
        <f t="shared" si="3"/>
        <v/>
      </c>
      <c r="H24" s="35"/>
      <c r="I24" s="126" t="str">
        <f t="shared" si="0"/>
        <v/>
      </c>
      <c r="J24" s="126">
        <f t="shared" si="1"/>
        <v>0</v>
      </c>
      <c r="K24" s="157">
        <f t="shared" si="4"/>
        <v>0</v>
      </c>
    </row>
    <row r="25" spans="1:11" x14ac:dyDescent="0.2">
      <c r="A25" s="76"/>
      <c r="B25" s="324"/>
      <c r="C25" s="323" t="str">
        <f>IF(AND(B25=1,Deckblatt!$E$18=$P$6),$P$7,IF(AND(B25=2,Deckblatt!$E$18=$P$6),$P$8,IF(AND(B25=3,Deckblatt!$E$18=$P$6),$P$9,IF(AND(B25=4,Deckblatt!$E$18=$P$6),$P$10,IF(AND(B25=5,Deckblatt!$E$18=$P$6),$P$11,IF(AND(B25=1,Deckblatt!$E$18=$Q$6),$Q$7,IF(AND(B25=2,Deckblatt!$E$18=$Q$6),$Q$8,IF(AND(B25=3,Deckblatt!$E$18=$Q$6),$Q$9,IF(AND(B25=4,Deckblatt!$E$18=$Q$6),$Q$10,IF(AND(B25=5,Deckblatt!$E$18=$Q$6),$Q$11,IF(AND(B25=1,Deckblatt!$E$18=$R$6),$R$7,IF(AND(B25=2,Deckblatt!$E$18=$R$6),$R$8,IF(AND(B25=3,Deckblatt!$E$18=$R$6),$R$9,IF(AND(B25=4,Deckblatt!$E$18=$R$6),$R$10,IF(AND(B25=5,Deckblatt!$E$18=$R$6),$R$11,"")))))))))))))))</f>
        <v/>
      </c>
      <c r="D25" s="35"/>
      <c r="E25" s="126" t="str">
        <f t="shared" si="2"/>
        <v/>
      </c>
      <c r="F25" s="35"/>
      <c r="G25" s="126" t="str">
        <f t="shared" si="3"/>
        <v/>
      </c>
      <c r="H25" s="35"/>
      <c r="I25" s="126" t="str">
        <f t="shared" si="0"/>
        <v/>
      </c>
      <c r="J25" s="126">
        <f t="shared" si="1"/>
        <v>0</v>
      </c>
      <c r="K25" s="157">
        <f t="shared" si="4"/>
        <v>0</v>
      </c>
    </row>
    <row r="26" spans="1:11" x14ac:dyDescent="0.2">
      <c r="A26" s="76"/>
      <c r="B26" s="324"/>
      <c r="C26" s="323" t="str">
        <f>IF(AND(B26=1,Deckblatt!$E$18=$P$6),$P$7,IF(AND(B26=2,Deckblatt!$E$18=$P$6),$P$8,IF(AND(B26=3,Deckblatt!$E$18=$P$6),$P$9,IF(AND(B26=4,Deckblatt!$E$18=$P$6),$P$10,IF(AND(B26=5,Deckblatt!$E$18=$P$6),$P$11,IF(AND(B26=1,Deckblatt!$E$18=$Q$6),$Q$7,IF(AND(B26=2,Deckblatt!$E$18=$Q$6),$Q$8,IF(AND(B26=3,Deckblatt!$E$18=$Q$6),$Q$9,IF(AND(B26=4,Deckblatt!$E$18=$Q$6),$Q$10,IF(AND(B26=5,Deckblatt!$E$18=$Q$6),$Q$11,IF(AND(B26=1,Deckblatt!$E$18=$R$6),$R$7,IF(AND(B26=2,Deckblatt!$E$18=$R$6),$R$8,IF(AND(B26=3,Deckblatt!$E$18=$R$6),$R$9,IF(AND(B26=4,Deckblatt!$E$18=$R$6),$R$10,IF(AND(B26=5,Deckblatt!$E$18=$R$6),$R$11,"")))))))))))))))</f>
        <v/>
      </c>
      <c r="D26" s="35"/>
      <c r="E26" s="126" t="str">
        <f t="shared" si="2"/>
        <v/>
      </c>
      <c r="F26" s="35"/>
      <c r="G26" s="126" t="str">
        <f t="shared" si="3"/>
        <v/>
      </c>
      <c r="H26" s="35"/>
      <c r="I26" s="126" t="str">
        <f t="shared" si="0"/>
        <v/>
      </c>
      <c r="J26" s="126">
        <f t="shared" si="1"/>
        <v>0</v>
      </c>
      <c r="K26" s="157">
        <f t="shared" si="4"/>
        <v>0</v>
      </c>
    </row>
    <row r="27" spans="1:11" x14ac:dyDescent="0.2">
      <c r="A27" s="76"/>
      <c r="B27" s="324"/>
      <c r="C27" s="323" t="str">
        <f>IF(AND(B27=1,Deckblatt!$E$18=$P$6),$P$7,IF(AND(B27=2,Deckblatt!$E$18=$P$6),$P$8,IF(AND(B27=3,Deckblatt!$E$18=$P$6),$P$9,IF(AND(B27=4,Deckblatt!$E$18=$P$6),$P$10,IF(AND(B27=5,Deckblatt!$E$18=$P$6),$P$11,IF(AND(B27=1,Deckblatt!$E$18=$Q$6),$Q$7,IF(AND(B27=2,Deckblatt!$E$18=$Q$6),$Q$8,IF(AND(B27=3,Deckblatt!$E$18=$Q$6),$Q$9,IF(AND(B27=4,Deckblatt!$E$18=$Q$6),$Q$10,IF(AND(B27=5,Deckblatt!$E$18=$Q$6),$Q$11,IF(AND(B27=1,Deckblatt!$E$18=$R$6),$R$7,IF(AND(B27=2,Deckblatt!$E$18=$R$6),$R$8,IF(AND(B27=3,Deckblatt!$E$18=$R$6),$R$9,IF(AND(B27=4,Deckblatt!$E$18=$R$6),$R$10,IF(AND(B27=5,Deckblatt!$E$18=$R$6),$R$11,"")))))))))))))))</f>
        <v/>
      </c>
      <c r="D27" s="35"/>
      <c r="E27" s="126" t="str">
        <f t="shared" si="2"/>
        <v/>
      </c>
      <c r="F27" s="35"/>
      <c r="G27" s="126" t="str">
        <f t="shared" si="3"/>
        <v/>
      </c>
      <c r="H27" s="35"/>
      <c r="I27" s="126" t="str">
        <f t="shared" si="0"/>
        <v/>
      </c>
      <c r="J27" s="126">
        <f t="shared" si="1"/>
        <v>0</v>
      </c>
      <c r="K27" s="157">
        <f t="shared" si="4"/>
        <v>0</v>
      </c>
    </row>
    <row r="28" spans="1:11" x14ac:dyDescent="0.2">
      <c r="A28" s="129"/>
      <c r="B28" s="130"/>
      <c r="C28" s="131"/>
      <c r="D28" s="132"/>
      <c r="E28" s="127" t="e">
        <f>SUM(E7:E27)</f>
        <v>#VALUE!</v>
      </c>
      <c r="F28" s="132"/>
      <c r="G28" s="127" t="e">
        <f>SUM(G7:G27)</f>
        <v>#VALUE!</v>
      </c>
      <c r="H28" s="132"/>
      <c r="I28" s="127" t="e">
        <f>SUM(I7:I27)</f>
        <v>#VALUE!</v>
      </c>
      <c r="J28" s="325">
        <f>SUM(J7:J27)</f>
        <v>853</v>
      </c>
      <c r="K28" s="133" t="e">
        <f>SUM(K7:K27)</f>
        <v>#VALUE!</v>
      </c>
    </row>
    <row r="29" spans="1:11" ht="15" customHeight="1" x14ac:dyDescent="0.2">
      <c r="A29" s="134"/>
      <c r="B29" s="135"/>
      <c r="C29" s="135"/>
      <c r="D29" s="136"/>
      <c r="E29" s="135"/>
      <c r="F29" s="137"/>
      <c r="G29" s="135"/>
      <c r="H29" s="137"/>
      <c r="I29" s="135"/>
      <c r="J29" s="137"/>
      <c r="K29" s="138"/>
    </row>
    <row r="30" spans="1:11" ht="15" customHeight="1" x14ac:dyDescent="0.2">
      <c r="A30" s="139" t="s">
        <v>39</v>
      </c>
      <c r="B30" s="130"/>
      <c r="C30" s="130"/>
      <c r="D30" s="140"/>
      <c r="E30" s="130"/>
      <c r="F30" s="141"/>
      <c r="G30" s="130"/>
      <c r="H30" s="141"/>
      <c r="I30" s="130"/>
      <c r="J30" s="141"/>
      <c r="K30" s="142"/>
    </row>
    <row r="31" spans="1:11" ht="23.25" customHeight="1" x14ac:dyDescent="0.2">
      <c r="A31" s="445" t="s">
        <v>40</v>
      </c>
      <c r="B31" s="446"/>
      <c r="C31" s="446"/>
      <c r="D31" s="446"/>
      <c r="E31" s="446"/>
      <c r="F31" s="446"/>
      <c r="G31" s="446"/>
      <c r="H31" s="446"/>
      <c r="I31" s="446"/>
      <c r="J31" s="446"/>
      <c r="K31" s="447"/>
    </row>
    <row r="32" spans="1:11" ht="35.25" customHeight="1" x14ac:dyDescent="0.2">
      <c r="A32" s="442" t="s">
        <v>82</v>
      </c>
      <c r="B32" s="443"/>
      <c r="C32" s="443"/>
      <c r="D32" s="443"/>
      <c r="E32" s="443"/>
      <c r="F32" s="443"/>
      <c r="G32" s="443"/>
      <c r="H32" s="443"/>
      <c r="I32" s="443"/>
      <c r="J32" s="443"/>
      <c r="K32" s="444"/>
    </row>
    <row r="33" spans="1:11" ht="4.5" customHeight="1" x14ac:dyDescent="0.2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pans="1:11" ht="15" customHeight="1" x14ac:dyDescent="0.2">
      <c r="A34" s="146" t="s">
        <v>41</v>
      </c>
      <c r="B34" s="147"/>
      <c r="C34" s="147"/>
      <c r="D34" s="147"/>
      <c r="E34" s="147"/>
      <c r="F34" s="147"/>
      <c r="G34" s="147"/>
      <c r="H34" s="147"/>
      <c r="I34" s="147"/>
      <c r="J34" s="334" t="s">
        <v>227</v>
      </c>
      <c r="K34" s="163"/>
    </row>
    <row r="35" spans="1:11" ht="15" customHeight="1" x14ac:dyDescent="0.2">
      <c r="A35" s="455" t="s">
        <v>44</v>
      </c>
      <c r="B35" s="456"/>
      <c r="C35" s="456"/>
      <c r="D35" s="457"/>
      <c r="E35" s="305">
        <f>IF($K$34="Ja",E28*0.15,0)</f>
        <v>0</v>
      </c>
      <c r="F35" s="305"/>
      <c r="G35" s="305">
        <f>IF($K$34="Ja",G28*0.15,0)</f>
        <v>0</v>
      </c>
      <c r="H35" s="305"/>
      <c r="I35" s="305">
        <f>IF($K$34="Ja",I28*0.15,0)</f>
        <v>0</v>
      </c>
      <c r="J35" s="305"/>
      <c r="K35" s="306">
        <f>SUM(E35,G35,I35)</f>
        <v>0</v>
      </c>
    </row>
    <row r="36" spans="1:1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x14ac:dyDescent="0.2">
      <c r="A37" s="452"/>
      <c r="B37" s="452"/>
      <c r="C37" s="452"/>
      <c r="D37" s="452"/>
      <c r="E37" s="452"/>
      <c r="F37" s="452"/>
      <c r="G37" s="452"/>
      <c r="H37" s="452"/>
      <c r="I37" s="452"/>
      <c r="J37" s="452"/>
      <c r="K37" s="452"/>
    </row>
    <row r="38" spans="1:11" customFormat="1" ht="15" x14ac:dyDescent="0.2">
      <c r="A38" s="118" t="s">
        <v>209</v>
      </c>
      <c r="B38" s="458" t="s">
        <v>23</v>
      </c>
      <c r="C38" s="460"/>
      <c r="D38" s="465"/>
      <c r="E38" s="460" t="s">
        <v>10</v>
      </c>
      <c r="F38" s="465"/>
      <c r="G38" s="458" t="s">
        <v>12</v>
      </c>
      <c r="H38" s="465"/>
      <c r="I38" s="458" t="s">
        <v>11</v>
      </c>
      <c r="J38" s="465"/>
      <c r="K38" s="123" t="s">
        <v>8</v>
      </c>
    </row>
    <row r="39" spans="1:11" ht="33.75" x14ac:dyDescent="0.2">
      <c r="A39" s="139" t="s">
        <v>42</v>
      </c>
      <c r="B39" s="435" t="s">
        <v>24</v>
      </c>
      <c r="C39" s="436"/>
      <c r="D39" s="121" t="s">
        <v>78</v>
      </c>
      <c r="E39" s="121" t="s">
        <v>25</v>
      </c>
      <c r="F39" s="122" t="s">
        <v>43</v>
      </c>
      <c r="G39" s="121" t="s">
        <v>25</v>
      </c>
      <c r="H39" s="122" t="s">
        <v>43</v>
      </c>
      <c r="I39" s="121" t="s">
        <v>25</v>
      </c>
      <c r="J39" s="122" t="s">
        <v>43</v>
      </c>
      <c r="K39" s="121" t="s">
        <v>8</v>
      </c>
    </row>
    <row r="40" spans="1:11" ht="11.25" customHeight="1" x14ac:dyDescent="0.2">
      <c r="A40" s="37" t="s">
        <v>101</v>
      </c>
      <c r="B40" s="463" t="s">
        <v>121</v>
      </c>
      <c r="C40" s="464"/>
      <c r="D40" s="185">
        <v>58</v>
      </c>
      <c r="E40" s="299">
        <v>2</v>
      </c>
      <c r="F40" s="124">
        <f>ROUND(D40*E40,0)</f>
        <v>116</v>
      </c>
      <c r="G40" s="301">
        <v>1</v>
      </c>
      <c r="H40" s="124">
        <f>ROUND(D40*G40,0)</f>
        <v>58</v>
      </c>
      <c r="I40" s="301">
        <v>1</v>
      </c>
      <c r="J40" s="124">
        <f>ROUND(I40*D40,0)</f>
        <v>58</v>
      </c>
      <c r="K40" s="125">
        <f t="shared" ref="K40:K48" si="5">SUM(F40,H40,J40)</f>
        <v>232</v>
      </c>
    </row>
    <row r="41" spans="1:11" ht="11.25" customHeight="1" x14ac:dyDescent="0.2">
      <c r="A41" s="79"/>
      <c r="B41" s="449"/>
      <c r="C41" s="451"/>
      <c r="D41" s="186"/>
      <c r="E41" s="300"/>
      <c r="F41" s="126">
        <f t="shared" ref="F41:F48" si="6">ROUND(D41*E41,0)</f>
        <v>0</v>
      </c>
      <c r="G41" s="302"/>
      <c r="H41" s="126">
        <f t="shared" ref="H41:H48" si="7">ROUND(D41*G41,0)</f>
        <v>0</v>
      </c>
      <c r="I41" s="302"/>
      <c r="J41" s="126">
        <f t="shared" ref="J41:J48" si="8">ROUND(I41*D41,0)</f>
        <v>0</v>
      </c>
      <c r="K41" s="128">
        <f t="shared" si="5"/>
        <v>0</v>
      </c>
    </row>
    <row r="42" spans="1:11" ht="11.25" customHeight="1" x14ac:dyDescent="0.2">
      <c r="A42" s="81"/>
      <c r="B42" s="453"/>
      <c r="C42" s="454"/>
      <c r="D42" s="186"/>
      <c r="E42" s="300"/>
      <c r="F42" s="126">
        <f t="shared" si="6"/>
        <v>0</v>
      </c>
      <c r="G42" s="302"/>
      <c r="H42" s="126">
        <f t="shared" si="7"/>
        <v>0</v>
      </c>
      <c r="I42" s="302"/>
      <c r="J42" s="126">
        <f t="shared" si="8"/>
        <v>0</v>
      </c>
      <c r="K42" s="128">
        <f t="shared" si="5"/>
        <v>0</v>
      </c>
    </row>
    <row r="43" spans="1:11" ht="11.25" customHeight="1" x14ac:dyDescent="0.2">
      <c r="A43" s="81"/>
      <c r="B43" s="453"/>
      <c r="C43" s="454"/>
      <c r="D43" s="186"/>
      <c r="E43" s="300"/>
      <c r="F43" s="126">
        <f t="shared" si="6"/>
        <v>0</v>
      </c>
      <c r="G43" s="302"/>
      <c r="H43" s="126">
        <f t="shared" si="7"/>
        <v>0</v>
      </c>
      <c r="I43" s="302"/>
      <c r="J43" s="126">
        <f t="shared" si="8"/>
        <v>0</v>
      </c>
      <c r="K43" s="128">
        <f t="shared" si="5"/>
        <v>0</v>
      </c>
    </row>
    <row r="44" spans="1:11" ht="11.25" customHeight="1" x14ac:dyDescent="0.2">
      <c r="A44" s="81"/>
      <c r="B44" s="453"/>
      <c r="C44" s="454"/>
      <c r="D44" s="186"/>
      <c r="E44" s="300"/>
      <c r="F44" s="126">
        <f t="shared" si="6"/>
        <v>0</v>
      </c>
      <c r="G44" s="302"/>
      <c r="H44" s="126">
        <f t="shared" si="7"/>
        <v>0</v>
      </c>
      <c r="I44" s="302"/>
      <c r="J44" s="126">
        <f t="shared" si="8"/>
        <v>0</v>
      </c>
      <c r="K44" s="128">
        <f t="shared" si="5"/>
        <v>0</v>
      </c>
    </row>
    <row r="45" spans="1:11" ht="11.25" customHeight="1" x14ac:dyDescent="0.2">
      <c r="A45" s="81"/>
      <c r="B45" s="453"/>
      <c r="C45" s="454"/>
      <c r="D45" s="186"/>
      <c r="E45" s="300"/>
      <c r="F45" s="126">
        <f t="shared" si="6"/>
        <v>0</v>
      </c>
      <c r="G45" s="302"/>
      <c r="H45" s="126">
        <f t="shared" si="7"/>
        <v>0</v>
      </c>
      <c r="I45" s="302"/>
      <c r="J45" s="126">
        <f t="shared" si="8"/>
        <v>0</v>
      </c>
      <c r="K45" s="128">
        <f t="shared" si="5"/>
        <v>0</v>
      </c>
    </row>
    <row r="46" spans="1:11" ht="11.25" customHeight="1" x14ac:dyDescent="0.2">
      <c r="A46" s="81"/>
      <c r="B46" s="453"/>
      <c r="C46" s="454"/>
      <c r="D46" s="186"/>
      <c r="E46" s="300"/>
      <c r="F46" s="126">
        <f t="shared" si="6"/>
        <v>0</v>
      </c>
      <c r="G46" s="302"/>
      <c r="H46" s="126">
        <f t="shared" si="7"/>
        <v>0</v>
      </c>
      <c r="I46" s="302"/>
      <c r="J46" s="126">
        <f t="shared" si="8"/>
        <v>0</v>
      </c>
      <c r="K46" s="128">
        <f t="shared" si="5"/>
        <v>0</v>
      </c>
    </row>
    <row r="47" spans="1:11" ht="11.25" customHeight="1" x14ac:dyDescent="0.2">
      <c r="A47" s="81"/>
      <c r="B47" s="453"/>
      <c r="C47" s="454"/>
      <c r="D47" s="186"/>
      <c r="E47" s="300"/>
      <c r="F47" s="126">
        <f t="shared" si="6"/>
        <v>0</v>
      </c>
      <c r="G47" s="302"/>
      <c r="H47" s="126">
        <f t="shared" si="7"/>
        <v>0</v>
      </c>
      <c r="I47" s="302"/>
      <c r="J47" s="126">
        <f t="shared" si="8"/>
        <v>0</v>
      </c>
      <c r="K47" s="128">
        <f t="shared" si="5"/>
        <v>0</v>
      </c>
    </row>
    <row r="48" spans="1:11" ht="11.25" customHeight="1" x14ac:dyDescent="0.2">
      <c r="A48" s="81"/>
      <c r="B48" s="453"/>
      <c r="C48" s="454"/>
      <c r="D48" s="186"/>
      <c r="E48" s="300"/>
      <c r="F48" s="126">
        <f t="shared" si="6"/>
        <v>0</v>
      </c>
      <c r="G48" s="302"/>
      <c r="H48" s="126">
        <f t="shared" si="7"/>
        <v>0</v>
      </c>
      <c r="I48" s="302"/>
      <c r="J48" s="126">
        <f t="shared" si="8"/>
        <v>0</v>
      </c>
      <c r="K48" s="128">
        <f t="shared" si="5"/>
        <v>0</v>
      </c>
    </row>
    <row r="49" spans="1:11" x14ac:dyDescent="0.2">
      <c r="A49" s="148"/>
      <c r="B49" s="439"/>
      <c r="C49" s="439"/>
      <c r="D49" s="140"/>
      <c r="E49" s="149"/>
      <c r="F49" s="127">
        <f>SUM(F40:F48)</f>
        <v>116</v>
      </c>
      <c r="G49" s="130"/>
      <c r="H49" s="127">
        <f>SUM(H40:H48)</f>
        <v>58</v>
      </c>
      <c r="I49" s="130"/>
      <c r="J49" s="127">
        <f>SUM(J40:J48)</f>
        <v>58</v>
      </c>
      <c r="K49" s="133">
        <f>SUM(K40:K48)</f>
        <v>232</v>
      </c>
    </row>
    <row r="50" spans="1:11" ht="9" customHeight="1" x14ac:dyDescent="0.2">
      <c r="A50" s="150"/>
      <c r="B50" s="151"/>
      <c r="C50" s="151"/>
      <c r="D50" s="152"/>
      <c r="E50" s="151"/>
      <c r="F50" s="153"/>
      <c r="G50" s="151"/>
      <c r="H50" s="153"/>
      <c r="I50" s="151"/>
      <c r="J50" s="153"/>
      <c r="K50" s="138"/>
    </row>
    <row r="51" spans="1:11" ht="33.75" x14ac:dyDescent="0.2">
      <c r="A51" s="119" t="s">
        <v>0</v>
      </c>
      <c r="B51" s="435" t="s">
        <v>24</v>
      </c>
      <c r="C51" s="467"/>
      <c r="D51" s="436"/>
      <c r="E51" s="121"/>
      <c r="F51" s="122" t="s">
        <v>43</v>
      </c>
      <c r="G51" s="120"/>
      <c r="H51" s="122" t="s">
        <v>43</v>
      </c>
      <c r="I51" s="120"/>
      <c r="J51" s="122" t="s">
        <v>43</v>
      </c>
      <c r="K51" s="121" t="s">
        <v>8</v>
      </c>
    </row>
    <row r="52" spans="1:11" ht="12" customHeight="1" x14ac:dyDescent="0.2">
      <c r="A52" s="154" t="s">
        <v>70</v>
      </c>
      <c r="B52" s="471" t="s">
        <v>119</v>
      </c>
      <c r="C52" s="472"/>
      <c r="D52" s="473"/>
      <c r="E52" s="155"/>
      <c r="F52" s="185">
        <v>153</v>
      </c>
      <c r="G52" s="156"/>
      <c r="H52" s="185">
        <v>144</v>
      </c>
      <c r="I52" s="156"/>
      <c r="J52" s="185">
        <v>132</v>
      </c>
      <c r="K52" s="125">
        <f t="shared" ref="K52:K60" si="9">SUM(F52,H52,J52)</f>
        <v>429</v>
      </c>
    </row>
    <row r="53" spans="1:11" ht="12" customHeight="1" x14ac:dyDescent="0.2">
      <c r="A53" s="77" t="s">
        <v>93</v>
      </c>
      <c r="B53" s="433" t="s">
        <v>118</v>
      </c>
      <c r="C53" s="448"/>
      <c r="D53" s="434"/>
      <c r="E53" s="155"/>
      <c r="F53" s="185">
        <v>240</v>
      </c>
      <c r="G53" s="156"/>
      <c r="H53" s="185">
        <v>80</v>
      </c>
      <c r="I53" s="156"/>
      <c r="J53" s="185">
        <v>80</v>
      </c>
      <c r="K53" s="125">
        <f t="shared" si="9"/>
        <v>400</v>
      </c>
    </row>
    <row r="54" spans="1:11" ht="12" customHeight="1" x14ac:dyDescent="0.2">
      <c r="A54" s="76"/>
      <c r="B54" s="449"/>
      <c r="C54" s="450"/>
      <c r="D54" s="451"/>
      <c r="E54" s="155"/>
      <c r="F54" s="186"/>
      <c r="G54" s="156"/>
      <c r="H54" s="186"/>
      <c r="I54" s="156"/>
      <c r="J54" s="186"/>
      <c r="K54" s="157">
        <f t="shared" si="9"/>
        <v>0</v>
      </c>
    </row>
    <row r="55" spans="1:11" ht="12" customHeight="1" x14ac:dyDescent="0.2">
      <c r="A55" s="76"/>
      <c r="B55" s="449"/>
      <c r="C55" s="450"/>
      <c r="D55" s="451"/>
      <c r="E55" s="155"/>
      <c r="F55" s="186"/>
      <c r="G55" s="156"/>
      <c r="H55" s="186"/>
      <c r="I55" s="156"/>
      <c r="J55" s="186"/>
      <c r="K55" s="157">
        <f>SUM(F55,H55,J55)</f>
        <v>0</v>
      </c>
    </row>
    <row r="56" spans="1:11" ht="12" customHeight="1" x14ac:dyDescent="0.2">
      <c r="A56" s="76"/>
      <c r="B56" s="449"/>
      <c r="C56" s="450"/>
      <c r="D56" s="451"/>
      <c r="E56" s="155"/>
      <c r="F56" s="186"/>
      <c r="G56" s="156"/>
      <c r="H56" s="186"/>
      <c r="I56" s="156"/>
      <c r="J56" s="186"/>
      <c r="K56" s="157">
        <f>SUM(F56,H56,J56)</f>
        <v>0</v>
      </c>
    </row>
    <row r="57" spans="1:11" ht="12" customHeight="1" x14ac:dyDescent="0.2">
      <c r="A57" s="76"/>
      <c r="B57" s="449"/>
      <c r="C57" s="450"/>
      <c r="D57" s="451"/>
      <c r="E57" s="155"/>
      <c r="F57" s="186"/>
      <c r="G57" s="156"/>
      <c r="H57" s="186"/>
      <c r="I57" s="156"/>
      <c r="J57" s="186"/>
      <c r="K57" s="157">
        <f t="shared" si="9"/>
        <v>0</v>
      </c>
    </row>
    <row r="58" spans="1:11" ht="12" customHeight="1" x14ac:dyDescent="0.2">
      <c r="A58" s="76"/>
      <c r="B58" s="449"/>
      <c r="C58" s="450"/>
      <c r="D58" s="451"/>
      <c r="E58" s="155"/>
      <c r="F58" s="186"/>
      <c r="G58" s="156"/>
      <c r="H58" s="186"/>
      <c r="I58" s="156"/>
      <c r="J58" s="186"/>
      <c r="K58" s="157">
        <f t="shared" si="9"/>
        <v>0</v>
      </c>
    </row>
    <row r="59" spans="1:11" ht="12" customHeight="1" x14ac:dyDescent="0.2">
      <c r="A59" s="80"/>
      <c r="B59" s="449"/>
      <c r="C59" s="450"/>
      <c r="D59" s="451"/>
      <c r="E59" s="155"/>
      <c r="F59" s="186"/>
      <c r="G59" s="156"/>
      <c r="H59" s="186"/>
      <c r="I59" s="156"/>
      <c r="J59" s="186"/>
      <c r="K59" s="157">
        <f t="shared" si="9"/>
        <v>0</v>
      </c>
    </row>
    <row r="60" spans="1:11" ht="12" customHeight="1" x14ac:dyDescent="0.2">
      <c r="A60" s="80"/>
      <c r="B60" s="449"/>
      <c r="C60" s="450"/>
      <c r="D60" s="451"/>
      <c r="E60" s="155"/>
      <c r="F60" s="186"/>
      <c r="G60" s="156"/>
      <c r="H60" s="186"/>
      <c r="I60" s="156"/>
      <c r="J60" s="186"/>
      <c r="K60" s="157">
        <f t="shared" si="9"/>
        <v>0</v>
      </c>
    </row>
    <row r="61" spans="1:11" x14ac:dyDescent="0.2">
      <c r="A61" s="129"/>
      <c r="B61" s="439"/>
      <c r="C61" s="439"/>
      <c r="D61" s="466"/>
      <c r="E61" s="149"/>
      <c r="F61" s="127">
        <f>SUM(F52:F60)</f>
        <v>393</v>
      </c>
      <c r="G61" s="149"/>
      <c r="H61" s="127">
        <f>SUM(H52:H60)</f>
        <v>224</v>
      </c>
      <c r="I61" s="149"/>
      <c r="J61" s="127">
        <f>SUM(J52:J60)</f>
        <v>212</v>
      </c>
      <c r="K61" s="133">
        <f>SUM(K52:K60)</f>
        <v>829</v>
      </c>
    </row>
    <row r="62" spans="1:11" ht="9" customHeight="1" x14ac:dyDescent="0.2">
      <c r="A62" s="150"/>
      <c r="B62" s="151"/>
      <c r="C62" s="151"/>
      <c r="D62" s="152"/>
      <c r="E62" s="151"/>
      <c r="F62" s="153"/>
      <c r="G62" s="151"/>
      <c r="H62" s="153"/>
      <c r="I62" s="151"/>
      <c r="J62" s="153"/>
      <c r="K62" s="138"/>
    </row>
    <row r="63" spans="1:11" ht="33.75" x14ac:dyDescent="0.2">
      <c r="A63" s="119" t="s">
        <v>77</v>
      </c>
      <c r="B63" s="435" t="s">
        <v>24</v>
      </c>
      <c r="C63" s="436"/>
      <c r="D63" s="121" t="s">
        <v>78</v>
      </c>
      <c r="E63" s="121" t="s">
        <v>25</v>
      </c>
      <c r="F63" s="122" t="s">
        <v>43</v>
      </c>
      <c r="G63" s="120" t="s">
        <v>25</v>
      </c>
      <c r="H63" s="122" t="s">
        <v>43</v>
      </c>
      <c r="I63" s="120" t="s">
        <v>25</v>
      </c>
      <c r="J63" s="122" t="s">
        <v>43</v>
      </c>
      <c r="K63" s="121" t="s">
        <v>8</v>
      </c>
    </row>
    <row r="64" spans="1:11" ht="12" customHeight="1" x14ac:dyDescent="0.2">
      <c r="A64" s="77" t="s">
        <v>101</v>
      </c>
      <c r="B64" s="437" t="s">
        <v>102</v>
      </c>
      <c r="C64" s="438"/>
      <c r="D64" s="185">
        <v>100</v>
      </c>
      <c r="E64" s="33">
        <v>1</v>
      </c>
      <c r="F64" s="124">
        <f t="shared" ref="F64:F72" si="10">+$D64*E64</f>
        <v>100</v>
      </c>
      <c r="G64" s="34">
        <v>1</v>
      </c>
      <c r="H64" s="124">
        <f t="shared" ref="H64:H72" si="11">+$D64*G64</f>
        <v>100</v>
      </c>
      <c r="I64" s="34">
        <v>2</v>
      </c>
      <c r="J64" s="124">
        <f t="shared" ref="J64:J72" si="12">+$D64*I64</f>
        <v>200</v>
      </c>
      <c r="K64" s="125">
        <f t="shared" ref="K64:K72" si="13">SUM(F64,H64,J64)</f>
        <v>400</v>
      </c>
    </row>
    <row r="65" spans="1:11" ht="12" customHeight="1" x14ac:dyDescent="0.2">
      <c r="A65" s="77" t="s">
        <v>93</v>
      </c>
      <c r="B65" s="437" t="s">
        <v>99</v>
      </c>
      <c r="C65" s="438"/>
      <c r="D65" s="185">
        <v>98</v>
      </c>
      <c r="E65" s="33">
        <v>1</v>
      </c>
      <c r="F65" s="124">
        <f t="shared" si="10"/>
        <v>98</v>
      </c>
      <c r="G65" s="34"/>
      <c r="H65" s="124">
        <f t="shared" si="11"/>
        <v>0</v>
      </c>
      <c r="I65" s="34"/>
      <c r="J65" s="124">
        <f t="shared" si="12"/>
        <v>0</v>
      </c>
      <c r="K65" s="125">
        <f t="shared" si="13"/>
        <v>98</v>
      </c>
    </row>
    <row r="66" spans="1:11" ht="12" customHeight="1" x14ac:dyDescent="0.2">
      <c r="A66" s="30"/>
      <c r="B66" s="433"/>
      <c r="C66" s="434"/>
      <c r="D66" s="186"/>
      <c r="E66" s="35"/>
      <c r="F66" s="127">
        <f t="shared" si="10"/>
        <v>0</v>
      </c>
      <c r="G66" s="36"/>
      <c r="H66" s="127">
        <f t="shared" si="11"/>
        <v>0</v>
      </c>
      <c r="I66" s="36"/>
      <c r="J66" s="127">
        <f t="shared" si="12"/>
        <v>0</v>
      </c>
      <c r="K66" s="128">
        <f t="shared" si="13"/>
        <v>0</v>
      </c>
    </row>
    <row r="67" spans="1:11" ht="12" customHeight="1" x14ac:dyDescent="0.2">
      <c r="A67" s="30"/>
      <c r="B67" s="433"/>
      <c r="C67" s="434"/>
      <c r="D67" s="186"/>
      <c r="E67" s="35"/>
      <c r="F67" s="127">
        <f>+$D67*E67</f>
        <v>0</v>
      </c>
      <c r="G67" s="36"/>
      <c r="H67" s="127">
        <f>+$D67*G67</f>
        <v>0</v>
      </c>
      <c r="I67" s="36"/>
      <c r="J67" s="127">
        <f>+$D67*I67</f>
        <v>0</v>
      </c>
      <c r="K67" s="128">
        <f>SUM(F67,H67,J67)</f>
        <v>0</v>
      </c>
    </row>
    <row r="68" spans="1:11" ht="12" customHeight="1" x14ac:dyDescent="0.2">
      <c r="A68" s="30"/>
      <c r="B68" s="433"/>
      <c r="C68" s="434"/>
      <c r="D68" s="186"/>
      <c r="E68" s="35"/>
      <c r="F68" s="127">
        <f>+$D68*E68</f>
        <v>0</v>
      </c>
      <c r="G68" s="36"/>
      <c r="H68" s="127">
        <f>+$D68*G68</f>
        <v>0</v>
      </c>
      <c r="I68" s="36"/>
      <c r="J68" s="127">
        <f>+$D68*I68</f>
        <v>0</v>
      </c>
      <c r="K68" s="128">
        <f>SUM(F68,H68,J68)</f>
        <v>0</v>
      </c>
    </row>
    <row r="69" spans="1:11" ht="12" customHeight="1" x14ac:dyDescent="0.2">
      <c r="A69" s="30"/>
      <c r="B69" s="433"/>
      <c r="C69" s="434"/>
      <c r="D69" s="186"/>
      <c r="E69" s="35"/>
      <c r="F69" s="127">
        <f t="shared" si="10"/>
        <v>0</v>
      </c>
      <c r="G69" s="36"/>
      <c r="H69" s="127">
        <f t="shared" si="11"/>
        <v>0</v>
      </c>
      <c r="I69" s="36"/>
      <c r="J69" s="127">
        <f t="shared" si="12"/>
        <v>0</v>
      </c>
      <c r="K69" s="128">
        <f t="shared" si="13"/>
        <v>0</v>
      </c>
    </row>
    <row r="70" spans="1:11" ht="12" customHeight="1" x14ac:dyDescent="0.2">
      <c r="A70" s="30"/>
      <c r="B70" s="433"/>
      <c r="C70" s="434"/>
      <c r="D70" s="186"/>
      <c r="E70" s="35"/>
      <c r="F70" s="127">
        <f t="shared" si="10"/>
        <v>0</v>
      </c>
      <c r="G70" s="36"/>
      <c r="H70" s="127">
        <f t="shared" si="11"/>
        <v>0</v>
      </c>
      <c r="I70" s="36"/>
      <c r="J70" s="127">
        <f t="shared" si="12"/>
        <v>0</v>
      </c>
      <c r="K70" s="128">
        <f t="shared" si="13"/>
        <v>0</v>
      </c>
    </row>
    <row r="71" spans="1:11" ht="12" customHeight="1" x14ac:dyDescent="0.2">
      <c r="A71" s="31"/>
      <c r="B71" s="431"/>
      <c r="C71" s="432"/>
      <c r="D71" s="186"/>
      <c r="E71" s="60"/>
      <c r="F71" s="127">
        <f t="shared" si="10"/>
        <v>0</v>
      </c>
      <c r="G71" s="36"/>
      <c r="H71" s="127">
        <f t="shared" si="11"/>
        <v>0</v>
      </c>
      <c r="I71" s="36"/>
      <c r="J71" s="127">
        <f t="shared" si="12"/>
        <v>0</v>
      </c>
      <c r="K71" s="128">
        <f t="shared" si="13"/>
        <v>0</v>
      </c>
    </row>
    <row r="72" spans="1:11" ht="12" customHeight="1" x14ac:dyDescent="0.2">
      <c r="A72" s="31"/>
      <c r="B72" s="431"/>
      <c r="C72" s="432"/>
      <c r="D72" s="186"/>
      <c r="E72" s="60"/>
      <c r="F72" s="127">
        <f t="shared" si="10"/>
        <v>0</v>
      </c>
      <c r="G72" s="61"/>
      <c r="H72" s="127">
        <f t="shared" si="11"/>
        <v>0</v>
      </c>
      <c r="I72" s="61"/>
      <c r="J72" s="127">
        <f t="shared" si="12"/>
        <v>0</v>
      </c>
      <c r="K72" s="128">
        <f t="shared" si="13"/>
        <v>0</v>
      </c>
    </row>
    <row r="73" spans="1:11" x14ac:dyDescent="0.2">
      <c r="A73" s="129"/>
      <c r="B73" s="439"/>
      <c r="C73" s="439"/>
      <c r="D73" s="130"/>
      <c r="E73" s="149"/>
      <c r="F73" s="127">
        <f>SUM(F64:F72)</f>
        <v>198</v>
      </c>
      <c r="G73" s="149"/>
      <c r="H73" s="127">
        <f>SUM(H64:H72)</f>
        <v>100</v>
      </c>
      <c r="I73" s="149"/>
      <c r="J73" s="127">
        <f>SUM(J64:J72)</f>
        <v>200</v>
      </c>
      <c r="K73" s="133">
        <f>SUM(K64:K72)</f>
        <v>498</v>
      </c>
    </row>
    <row r="74" spans="1:11" ht="9" customHeight="1" x14ac:dyDescent="0.2">
      <c r="A74" s="150"/>
      <c r="B74" s="151"/>
      <c r="C74" s="151"/>
      <c r="D74" s="152"/>
      <c r="E74" s="151"/>
      <c r="F74" s="153"/>
      <c r="G74" s="151"/>
      <c r="H74" s="153"/>
      <c r="I74" s="151"/>
      <c r="J74" s="153"/>
      <c r="K74" s="138"/>
    </row>
    <row r="75" spans="1:11" ht="33.75" x14ac:dyDescent="0.2">
      <c r="A75" s="119" t="s">
        <v>45</v>
      </c>
      <c r="B75" s="435" t="s">
        <v>24</v>
      </c>
      <c r="C75" s="436"/>
      <c r="D75" s="121" t="s">
        <v>78</v>
      </c>
      <c r="E75" s="121" t="s">
        <v>25</v>
      </c>
      <c r="F75" s="122" t="s">
        <v>43</v>
      </c>
      <c r="G75" s="121" t="s">
        <v>25</v>
      </c>
      <c r="H75" s="122" t="s">
        <v>43</v>
      </c>
      <c r="I75" s="121" t="s">
        <v>25</v>
      </c>
      <c r="J75" s="122" t="s">
        <v>43</v>
      </c>
      <c r="K75" s="121" t="s">
        <v>8</v>
      </c>
    </row>
    <row r="76" spans="1:11" x14ac:dyDescent="0.2">
      <c r="A76" s="77" t="s">
        <v>101</v>
      </c>
      <c r="B76" s="433" t="s">
        <v>79</v>
      </c>
      <c r="C76" s="434"/>
      <c r="D76" s="185">
        <v>8</v>
      </c>
      <c r="E76" s="62">
        <v>1200</v>
      </c>
      <c r="F76" s="124">
        <f>ROUND(+$D76*E76,0)</f>
        <v>9600</v>
      </c>
      <c r="G76" s="65">
        <v>800</v>
      </c>
      <c r="H76" s="124">
        <f>ROUND(+$D76*G76,0)</f>
        <v>6400</v>
      </c>
      <c r="I76" s="65">
        <v>400</v>
      </c>
      <c r="J76" s="124">
        <f>ROUND(+$D76*I76,0)</f>
        <v>3200</v>
      </c>
      <c r="K76" s="125">
        <f t="shared" ref="K76:K87" si="14">SUM(F76,H76,J76)</f>
        <v>19200</v>
      </c>
    </row>
    <row r="77" spans="1:11" ht="11.25" customHeight="1" x14ac:dyDescent="0.2">
      <c r="A77" s="77" t="s">
        <v>93</v>
      </c>
      <c r="B77" s="433" t="s">
        <v>80</v>
      </c>
      <c r="C77" s="434"/>
      <c r="D77" s="185">
        <v>19200</v>
      </c>
      <c r="E77" s="62">
        <v>0.3</v>
      </c>
      <c r="F77" s="124">
        <f t="shared" ref="F77:F87" si="15">ROUND(+$D77*E77,0)</f>
        <v>5760</v>
      </c>
      <c r="G77" s="65">
        <v>0.3</v>
      </c>
      <c r="H77" s="124">
        <f t="shared" ref="H77:H87" si="16">ROUND(+$D77*G77,0)</f>
        <v>5760</v>
      </c>
      <c r="I77" s="65">
        <v>0.2</v>
      </c>
      <c r="J77" s="124">
        <f t="shared" ref="J77:J87" si="17">ROUND(+$D77*I77,0)</f>
        <v>3840</v>
      </c>
      <c r="K77" s="125">
        <f t="shared" si="14"/>
        <v>15360</v>
      </c>
    </row>
    <row r="78" spans="1:11" ht="11.25" customHeight="1" x14ac:dyDescent="0.2">
      <c r="A78" s="32"/>
      <c r="B78" s="449"/>
      <c r="C78" s="451"/>
      <c r="D78" s="186"/>
      <c r="E78" s="63"/>
      <c r="F78" s="127">
        <f t="shared" si="15"/>
        <v>0</v>
      </c>
      <c r="G78" s="66"/>
      <c r="H78" s="127">
        <f t="shared" si="16"/>
        <v>0</v>
      </c>
      <c r="I78" s="66"/>
      <c r="J78" s="127">
        <f t="shared" si="17"/>
        <v>0</v>
      </c>
      <c r="K78" s="128">
        <f>SUM(F78,H78,J78)</f>
        <v>0</v>
      </c>
    </row>
    <row r="79" spans="1:11" ht="11.25" customHeight="1" x14ac:dyDescent="0.2">
      <c r="A79" s="32"/>
      <c r="B79" s="449"/>
      <c r="C79" s="451"/>
      <c r="D79" s="186"/>
      <c r="E79" s="63"/>
      <c r="F79" s="127">
        <f t="shared" si="15"/>
        <v>0</v>
      </c>
      <c r="G79" s="66"/>
      <c r="H79" s="127">
        <f t="shared" si="16"/>
        <v>0</v>
      </c>
      <c r="I79" s="66"/>
      <c r="J79" s="127">
        <f t="shared" si="17"/>
        <v>0</v>
      </c>
      <c r="K79" s="128">
        <f>SUM(F79,H79,J79)</f>
        <v>0</v>
      </c>
    </row>
    <row r="80" spans="1:11" ht="11.25" customHeight="1" x14ac:dyDescent="0.2">
      <c r="A80" s="32"/>
      <c r="B80" s="449"/>
      <c r="C80" s="451"/>
      <c r="D80" s="186"/>
      <c r="E80" s="63"/>
      <c r="F80" s="127">
        <f t="shared" si="15"/>
        <v>0</v>
      </c>
      <c r="G80" s="66"/>
      <c r="H80" s="127">
        <f t="shared" si="16"/>
        <v>0</v>
      </c>
      <c r="I80" s="66"/>
      <c r="J80" s="127">
        <f t="shared" si="17"/>
        <v>0</v>
      </c>
      <c r="K80" s="128">
        <f>SUM(F80,H80,J80)</f>
        <v>0</v>
      </c>
    </row>
    <row r="81" spans="1:11" x14ac:dyDescent="0.2">
      <c r="A81" s="31"/>
      <c r="B81" s="469"/>
      <c r="C81" s="470"/>
      <c r="D81" s="186"/>
      <c r="E81" s="64"/>
      <c r="F81" s="127">
        <f t="shared" si="15"/>
        <v>0</v>
      </c>
      <c r="G81" s="67"/>
      <c r="H81" s="127">
        <f t="shared" si="16"/>
        <v>0</v>
      </c>
      <c r="I81" s="67"/>
      <c r="J81" s="127">
        <f t="shared" si="17"/>
        <v>0</v>
      </c>
      <c r="K81" s="128">
        <f>SUM(F81,H81,J81)</f>
        <v>0</v>
      </c>
    </row>
    <row r="82" spans="1:11" ht="11.25" customHeight="1" x14ac:dyDescent="0.2">
      <c r="A82" s="77"/>
      <c r="B82" s="74"/>
      <c r="C82" s="75"/>
      <c r="D82" s="185"/>
      <c r="E82" s="62"/>
      <c r="F82" s="127">
        <f t="shared" si="15"/>
        <v>0</v>
      </c>
      <c r="G82" s="67"/>
      <c r="H82" s="127">
        <f t="shared" si="16"/>
        <v>0</v>
      </c>
      <c r="I82" s="67"/>
      <c r="J82" s="127">
        <f t="shared" si="17"/>
        <v>0</v>
      </c>
      <c r="K82" s="128">
        <f>SUM(F82,H82,J82)</f>
        <v>0</v>
      </c>
    </row>
    <row r="83" spans="1:11" ht="11.25" customHeight="1" x14ac:dyDescent="0.2">
      <c r="A83" s="32"/>
      <c r="B83" s="449"/>
      <c r="C83" s="451"/>
      <c r="D83" s="186"/>
      <c r="E83" s="63"/>
      <c r="F83" s="127">
        <f t="shared" si="15"/>
        <v>0</v>
      </c>
      <c r="G83" s="66"/>
      <c r="H83" s="127">
        <f t="shared" si="16"/>
        <v>0</v>
      </c>
      <c r="I83" s="66"/>
      <c r="J83" s="127">
        <f t="shared" si="17"/>
        <v>0</v>
      </c>
      <c r="K83" s="128">
        <f t="shared" si="14"/>
        <v>0</v>
      </c>
    </row>
    <row r="84" spans="1:11" ht="11.25" customHeight="1" x14ac:dyDescent="0.2">
      <c r="A84" s="32"/>
      <c r="B84" s="449"/>
      <c r="C84" s="451"/>
      <c r="D84" s="186"/>
      <c r="E84" s="63"/>
      <c r="F84" s="127">
        <f t="shared" si="15"/>
        <v>0</v>
      </c>
      <c r="G84" s="66"/>
      <c r="H84" s="127">
        <f t="shared" si="16"/>
        <v>0</v>
      </c>
      <c r="I84" s="66"/>
      <c r="J84" s="127">
        <f t="shared" si="17"/>
        <v>0</v>
      </c>
      <c r="K84" s="128">
        <f t="shared" si="14"/>
        <v>0</v>
      </c>
    </row>
    <row r="85" spans="1:11" ht="11.25" customHeight="1" x14ac:dyDescent="0.2">
      <c r="A85" s="32"/>
      <c r="B85" s="449"/>
      <c r="C85" s="451"/>
      <c r="D85" s="186"/>
      <c r="E85" s="63"/>
      <c r="F85" s="127">
        <f t="shared" si="15"/>
        <v>0</v>
      </c>
      <c r="G85" s="66"/>
      <c r="H85" s="127">
        <f t="shared" si="16"/>
        <v>0</v>
      </c>
      <c r="I85" s="66"/>
      <c r="J85" s="127">
        <f t="shared" si="17"/>
        <v>0</v>
      </c>
      <c r="K85" s="128">
        <f t="shared" si="14"/>
        <v>0</v>
      </c>
    </row>
    <row r="86" spans="1:11" x14ac:dyDescent="0.2">
      <c r="A86" s="31"/>
      <c r="B86" s="469"/>
      <c r="C86" s="470"/>
      <c r="D86" s="186"/>
      <c r="E86" s="64"/>
      <c r="F86" s="127">
        <f t="shared" si="15"/>
        <v>0</v>
      </c>
      <c r="G86" s="67"/>
      <c r="H86" s="127">
        <f t="shared" si="16"/>
        <v>0</v>
      </c>
      <c r="I86" s="67"/>
      <c r="J86" s="127">
        <f t="shared" si="17"/>
        <v>0</v>
      </c>
      <c r="K86" s="128">
        <f t="shared" si="14"/>
        <v>0</v>
      </c>
    </row>
    <row r="87" spans="1:11" x14ac:dyDescent="0.2">
      <c r="A87" s="31"/>
      <c r="B87" s="469"/>
      <c r="C87" s="470"/>
      <c r="D87" s="186"/>
      <c r="E87" s="64"/>
      <c r="F87" s="127">
        <f t="shared" si="15"/>
        <v>0</v>
      </c>
      <c r="G87" s="67"/>
      <c r="H87" s="127">
        <f t="shared" si="16"/>
        <v>0</v>
      </c>
      <c r="I87" s="67"/>
      <c r="J87" s="127">
        <f t="shared" si="17"/>
        <v>0</v>
      </c>
      <c r="K87" s="128">
        <f t="shared" si="14"/>
        <v>0</v>
      </c>
    </row>
    <row r="88" spans="1:11" x14ac:dyDescent="0.2">
      <c r="A88" s="129"/>
      <c r="B88" s="439"/>
      <c r="C88" s="439"/>
      <c r="D88" s="140"/>
      <c r="E88" s="149"/>
      <c r="F88" s="127">
        <f>SUM(F76:F87)</f>
        <v>15360</v>
      </c>
      <c r="G88" s="149"/>
      <c r="H88" s="127">
        <f>SUM(H76:H87)</f>
        <v>12160</v>
      </c>
      <c r="I88" s="149"/>
      <c r="J88" s="127">
        <f>SUM(J76:J87)</f>
        <v>7040</v>
      </c>
      <c r="K88" s="133">
        <f>SUM(K76:K87)</f>
        <v>34560</v>
      </c>
    </row>
    <row r="89" spans="1:11" ht="9" customHeight="1" x14ac:dyDescent="0.2">
      <c r="A89" s="150"/>
      <c r="B89" s="151"/>
      <c r="C89" s="151"/>
      <c r="D89" s="152"/>
      <c r="E89" s="151"/>
      <c r="F89" s="153"/>
      <c r="G89" s="151"/>
      <c r="H89" s="153"/>
      <c r="I89" s="151"/>
      <c r="J89" s="153"/>
      <c r="K89" s="138"/>
    </row>
    <row r="90" spans="1:11" ht="36.75" customHeight="1" x14ac:dyDescent="0.2">
      <c r="A90" s="119" t="s">
        <v>26</v>
      </c>
      <c r="B90" s="435" t="s">
        <v>24</v>
      </c>
      <c r="C90" s="436"/>
      <c r="D90" s="121" t="s">
        <v>78</v>
      </c>
      <c r="E90" s="121" t="s">
        <v>25</v>
      </c>
      <c r="F90" s="122" t="s">
        <v>43</v>
      </c>
      <c r="G90" s="121" t="s">
        <v>25</v>
      </c>
      <c r="H90" s="122" t="s">
        <v>43</v>
      </c>
      <c r="I90" s="121" t="s">
        <v>25</v>
      </c>
      <c r="J90" s="122" t="s">
        <v>43</v>
      </c>
      <c r="K90" s="121" t="s">
        <v>8</v>
      </c>
    </row>
    <row r="91" spans="1:11" ht="12" customHeight="1" x14ac:dyDescent="0.2">
      <c r="A91" s="77" t="s">
        <v>103</v>
      </c>
      <c r="B91" s="437" t="s">
        <v>27</v>
      </c>
      <c r="C91" s="438"/>
      <c r="D91" s="185">
        <v>599</v>
      </c>
      <c r="E91" s="62">
        <v>1</v>
      </c>
      <c r="F91" s="124">
        <f>ROUND(+$D91*E91,0)</f>
        <v>599</v>
      </c>
      <c r="G91" s="65">
        <v>1</v>
      </c>
      <c r="H91" s="124">
        <f>ROUND(+$D91*G91,0)</f>
        <v>599</v>
      </c>
      <c r="I91" s="65">
        <v>1</v>
      </c>
      <c r="J91" s="124">
        <f>ROUND(+$D91*I91,0)</f>
        <v>599</v>
      </c>
      <c r="K91" s="125">
        <f t="shared" ref="K91:K102" si="18">SUM(F91,H91,J91)</f>
        <v>1797</v>
      </c>
    </row>
    <row r="92" spans="1:11" ht="12" customHeight="1" x14ac:dyDescent="0.2">
      <c r="A92" s="77" t="s">
        <v>104</v>
      </c>
      <c r="B92" s="437" t="s">
        <v>81</v>
      </c>
      <c r="C92" s="438"/>
      <c r="D92" s="185">
        <v>300</v>
      </c>
      <c r="E92" s="62">
        <v>1</v>
      </c>
      <c r="F92" s="124">
        <f t="shared" ref="F92:F102" si="19">ROUND(+$D92*E92,0)</f>
        <v>300</v>
      </c>
      <c r="G92" s="65">
        <v>1</v>
      </c>
      <c r="H92" s="124">
        <f t="shared" ref="H92:H102" si="20">ROUND(+$D92*G92,0)</f>
        <v>300</v>
      </c>
      <c r="I92" s="65">
        <v>1</v>
      </c>
      <c r="J92" s="124">
        <f t="shared" ref="J92:J102" si="21">ROUND(+$D92*I92,0)</f>
        <v>300</v>
      </c>
      <c r="K92" s="125">
        <f t="shared" si="18"/>
        <v>900</v>
      </c>
    </row>
    <row r="93" spans="1:11" ht="12" customHeight="1" x14ac:dyDescent="0.2">
      <c r="A93" s="31"/>
      <c r="B93" s="431"/>
      <c r="C93" s="432"/>
      <c r="D93" s="186"/>
      <c r="E93" s="64"/>
      <c r="F93" s="127">
        <f t="shared" si="19"/>
        <v>0</v>
      </c>
      <c r="G93" s="67"/>
      <c r="H93" s="127">
        <f t="shared" si="20"/>
        <v>0</v>
      </c>
      <c r="I93" s="67"/>
      <c r="J93" s="127">
        <f t="shared" si="21"/>
        <v>0</v>
      </c>
      <c r="K93" s="128">
        <f t="shared" ref="K93:K98" si="22">SUM(F93,H93,J93)</f>
        <v>0</v>
      </c>
    </row>
    <row r="94" spans="1:11" ht="12" customHeight="1" x14ac:dyDescent="0.2">
      <c r="A94" s="31"/>
      <c r="B94" s="431"/>
      <c r="C94" s="432"/>
      <c r="D94" s="186"/>
      <c r="E94" s="64"/>
      <c r="F94" s="127">
        <f t="shared" si="19"/>
        <v>0</v>
      </c>
      <c r="G94" s="67"/>
      <c r="H94" s="127">
        <f t="shared" si="20"/>
        <v>0</v>
      </c>
      <c r="I94" s="67"/>
      <c r="J94" s="127">
        <f t="shared" si="21"/>
        <v>0</v>
      </c>
      <c r="K94" s="128">
        <f>SUM(F94,H94,J94)</f>
        <v>0</v>
      </c>
    </row>
    <row r="95" spans="1:11" ht="12" customHeight="1" x14ac:dyDescent="0.2">
      <c r="A95" s="31"/>
      <c r="B95" s="431"/>
      <c r="C95" s="432"/>
      <c r="D95" s="186"/>
      <c r="E95" s="64"/>
      <c r="F95" s="127">
        <f t="shared" si="19"/>
        <v>0</v>
      </c>
      <c r="G95" s="67"/>
      <c r="H95" s="127">
        <f t="shared" si="20"/>
        <v>0</v>
      </c>
      <c r="I95" s="67"/>
      <c r="J95" s="127">
        <f t="shared" si="21"/>
        <v>0</v>
      </c>
      <c r="K95" s="128">
        <f>SUM(F95,H95,J95)</f>
        <v>0</v>
      </c>
    </row>
    <row r="96" spans="1:11" ht="12" customHeight="1" x14ac:dyDescent="0.2">
      <c r="A96" s="31"/>
      <c r="B96" s="431"/>
      <c r="C96" s="432"/>
      <c r="D96" s="186"/>
      <c r="E96" s="64"/>
      <c r="F96" s="127">
        <f t="shared" si="19"/>
        <v>0</v>
      </c>
      <c r="G96" s="67"/>
      <c r="H96" s="127">
        <f t="shared" si="20"/>
        <v>0</v>
      </c>
      <c r="I96" s="67"/>
      <c r="J96" s="127">
        <f t="shared" si="21"/>
        <v>0</v>
      </c>
      <c r="K96" s="128">
        <f>SUM(F96,H96,J96)</f>
        <v>0</v>
      </c>
    </row>
    <row r="97" spans="1:11" ht="12" customHeight="1" x14ac:dyDescent="0.2">
      <c r="A97" s="31"/>
      <c r="B97" s="431"/>
      <c r="C97" s="432"/>
      <c r="D97" s="186"/>
      <c r="E97" s="64"/>
      <c r="F97" s="127">
        <f t="shared" si="19"/>
        <v>0</v>
      </c>
      <c r="G97" s="67"/>
      <c r="H97" s="127">
        <f t="shared" si="20"/>
        <v>0</v>
      </c>
      <c r="I97" s="67"/>
      <c r="J97" s="127">
        <f t="shared" si="21"/>
        <v>0</v>
      </c>
      <c r="K97" s="128">
        <f t="shared" si="22"/>
        <v>0</v>
      </c>
    </row>
    <row r="98" spans="1:11" ht="12" customHeight="1" x14ac:dyDescent="0.2">
      <c r="A98" s="31"/>
      <c r="B98" s="431"/>
      <c r="C98" s="432"/>
      <c r="D98" s="186"/>
      <c r="E98" s="64"/>
      <c r="F98" s="127">
        <f t="shared" si="19"/>
        <v>0</v>
      </c>
      <c r="G98" s="67"/>
      <c r="H98" s="127">
        <f t="shared" si="20"/>
        <v>0</v>
      </c>
      <c r="I98" s="67"/>
      <c r="J98" s="127">
        <f t="shared" si="21"/>
        <v>0</v>
      </c>
      <c r="K98" s="128">
        <f t="shared" si="22"/>
        <v>0</v>
      </c>
    </row>
    <row r="99" spans="1:11" ht="12" customHeight="1" x14ac:dyDescent="0.2">
      <c r="A99" s="31"/>
      <c r="B99" s="431"/>
      <c r="C99" s="432"/>
      <c r="D99" s="186"/>
      <c r="E99" s="64"/>
      <c r="F99" s="127">
        <f t="shared" si="19"/>
        <v>0</v>
      </c>
      <c r="G99" s="67"/>
      <c r="H99" s="127">
        <f t="shared" si="20"/>
        <v>0</v>
      </c>
      <c r="I99" s="67"/>
      <c r="J99" s="127">
        <f t="shared" si="21"/>
        <v>0</v>
      </c>
      <c r="K99" s="128">
        <f t="shared" si="18"/>
        <v>0</v>
      </c>
    </row>
    <row r="100" spans="1:11" ht="12" customHeight="1" x14ac:dyDescent="0.2">
      <c r="A100" s="31"/>
      <c r="B100" s="431"/>
      <c r="C100" s="432"/>
      <c r="D100" s="186"/>
      <c r="E100" s="64"/>
      <c r="F100" s="127">
        <f t="shared" si="19"/>
        <v>0</v>
      </c>
      <c r="G100" s="67"/>
      <c r="H100" s="127">
        <f t="shared" si="20"/>
        <v>0</v>
      </c>
      <c r="I100" s="67"/>
      <c r="J100" s="127">
        <f t="shared" si="21"/>
        <v>0</v>
      </c>
      <c r="K100" s="128">
        <f t="shared" si="18"/>
        <v>0</v>
      </c>
    </row>
    <row r="101" spans="1:11" ht="12" customHeight="1" x14ac:dyDescent="0.2">
      <c r="A101" s="31"/>
      <c r="B101" s="431"/>
      <c r="C101" s="432"/>
      <c r="D101" s="186"/>
      <c r="E101" s="64"/>
      <c r="F101" s="127">
        <f t="shared" si="19"/>
        <v>0</v>
      </c>
      <c r="G101" s="67"/>
      <c r="H101" s="127">
        <f t="shared" si="20"/>
        <v>0</v>
      </c>
      <c r="I101" s="67"/>
      <c r="J101" s="127">
        <f t="shared" si="21"/>
        <v>0</v>
      </c>
      <c r="K101" s="128">
        <f t="shared" si="18"/>
        <v>0</v>
      </c>
    </row>
    <row r="102" spans="1:11" ht="12" customHeight="1" x14ac:dyDescent="0.2">
      <c r="A102" s="31"/>
      <c r="B102" s="431"/>
      <c r="C102" s="432"/>
      <c r="D102" s="186"/>
      <c r="E102" s="64"/>
      <c r="F102" s="127">
        <f t="shared" si="19"/>
        <v>0</v>
      </c>
      <c r="G102" s="67"/>
      <c r="H102" s="127">
        <f t="shared" si="20"/>
        <v>0</v>
      </c>
      <c r="I102" s="67"/>
      <c r="J102" s="127">
        <f t="shared" si="21"/>
        <v>0</v>
      </c>
      <c r="K102" s="128">
        <f t="shared" si="18"/>
        <v>0</v>
      </c>
    </row>
    <row r="103" spans="1:11" x14ac:dyDescent="0.2">
      <c r="A103" s="129"/>
      <c r="B103" s="439"/>
      <c r="C103" s="439"/>
      <c r="D103" s="130"/>
      <c r="E103" s="149"/>
      <c r="F103" s="127">
        <f>SUM(F91:F102)</f>
        <v>899</v>
      </c>
      <c r="G103" s="149"/>
      <c r="H103" s="127">
        <f>SUM(H91:H102)</f>
        <v>899</v>
      </c>
      <c r="I103" s="149"/>
      <c r="J103" s="127">
        <f>SUM(J91:J102)</f>
        <v>899</v>
      </c>
      <c r="K103" s="133">
        <f>SUM(K91:K102)</f>
        <v>2697</v>
      </c>
    </row>
    <row r="104" spans="1:11" ht="9" customHeight="1" x14ac:dyDescent="0.2">
      <c r="A104" s="150"/>
      <c r="B104" s="151"/>
      <c r="C104" s="151"/>
      <c r="D104" s="152"/>
      <c r="E104" s="151"/>
      <c r="F104" s="153"/>
      <c r="G104" s="151"/>
      <c r="H104" s="153"/>
      <c r="I104" s="151"/>
      <c r="J104" s="153"/>
      <c r="K104" s="138"/>
    </row>
    <row r="105" spans="1:11" ht="33.75" x14ac:dyDescent="0.2">
      <c r="A105" s="119" t="s">
        <v>46</v>
      </c>
      <c r="B105" s="435" t="s">
        <v>24</v>
      </c>
      <c r="C105" s="436"/>
      <c r="D105" s="121" t="s">
        <v>78</v>
      </c>
      <c r="E105" s="121" t="s">
        <v>25</v>
      </c>
      <c r="F105" s="122" t="s">
        <v>43</v>
      </c>
      <c r="G105" s="121" t="s">
        <v>25</v>
      </c>
      <c r="H105" s="122" t="s">
        <v>43</v>
      </c>
      <c r="I105" s="121" t="s">
        <v>25</v>
      </c>
      <c r="J105" s="122" t="s">
        <v>43</v>
      </c>
      <c r="K105" s="121" t="s">
        <v>8</v>
      </c>
    </row>
    <row r="106" spans="1:11" ht="12" customHeight="1" x14ac:dyDescent="0.2">
      <c r="A106" s="77" t="s">
        <v>101</v>
      </c>
      <c r="B106" s="437" t="s">
        <v>83</v>
      </c>
      <c r="C106" s="474"/>
      <c r="D106" s="185">
        <v>1600</v>
      </c>
      <c r="E106" s="33"/>
      <c r="F106" s="124">
        <f>+$D106*E106</f>
        <v>0</v>
      </c>
      <c r="G106" s="34"/>
      <c r="H106" s="124">
        <f>+$D106*G106</f>
        <v>0</v>
      </c>
      <c r="I106" s="34">
        <v>1</v>
      </c>
      <c r="J106" s="124">
        <f>+$D106*I106</f>
        <v>1600</v>
      </c>
      <c r="K106" s="125">
        <f>SUM(F106,H106,J106)</f>
        <v>1600</v>
      </c>
    </row>
    <row r="107" spans="1:11" ht="12" customHeight="1" x14ac:dyDescent="0.2">
      <c r="A107" s="77" t="s">
        <v>93</v>
      </c>
      <c r="B107" s="437" t="s">
        <v>84</v>
      </c>
      <c r="C107" s="474"/>
      <c r="D107" s="185">
        <v>1000</v>
      </c>
      <c r="E107" s="33">
        <v>1</v>
      </c>
      <c r="F107" s="124">
        <f>+$D107*E107</f>
        <v>1000</v>
      </c>
      <c r="G107" s="34">
        <v>1</v>
      </c>
      <c r="H107" s="124">
        <f>+$D107*G107</f>
        <v>1000</v>
      </c>
      <c r="I107" s="34">
        <v>1</v>
      </c>
      <c r="J107" s="124">
        <f>+$D107*I107</f>
        <v>1000</v>
      </c>
      <c r="K107" s="158">
        <f>SUM(F107,H107,J107)</f>
        <v>3000</v>
      </c>
    </row>
    <row r="108" spans="1:11" ht="12" customHeight="1" x14ac:dyDescent="0.2">
      <c r="A108" s="31"/>
      <c r="B108" s="431"/>
      <c r="C108" s="468"/>
      <c r="D108" s="186"/>
      <c r="E108" s="60"/>
      <c r="F108" s="127">
        <f>+$D108*E108</f>
        <v>0</v>
      </c>
      <c r="G108" s="61"/>
      <c r="H108" s="127">
        <f>+$D108*G108</f>
        <v>0</v>
      </c>
      <c r="I108" s="61"/>
      <c r="J108" s="127">
        <f>+$D108*I108</f>
        <v>0</v>
      </c>
      <c r="K108" s="128">
        <f>SUM(F108,H108,J108)</f>
        <v>0</v>
      </c>
    </row>
    <row r="109" spans="1:11" ht="12" customHeight="1" x14ac:dyDescent="0.2">
      <c r="A109" s="31"/>
      <c r="B109" s="431"/>
      <c r="C109" s="468"/>
      <c r="D109" s="186"/>
      <c r="E109" s="60"/>
      <c r="F109" s="127">
        <f>+$D109*E109</f>
        <v>0</v>
      </c>
      <c r="G109" s="61"/>
      <c r="H109" s="127">
        <f>+$D109*G109</f>
        <v>0</v>
      </c>
      <c r="I109" s="61"/>
      <c r="J109" s="127">
        <f>+$D109*I109</f>
        <v>0</v>
      </c>
      <c r="K109" s="128">
        <f>SUM(F109,H109,J109)</f>
        <v>0</v>
      </c>
    </row>
    <row r="110" spans="1:11" ht="12" customHeight="1" x14ac:dyDescent="0.2">
      <c r="A110" s="31"/>
      <c r="B110" s="431"/>
      <c r="C110" s="468"/>
      <c r="D110" s="186"/>
      <c r="E110" s="60"/>
      <c r="F110" s="127">
        <f>+$D110*E110</f>
        <v>0</v>
      </c>
      <c r="G110" s="61"/>
      <c r="H110" s="127">
        <f>+$D110*G110</f>
        <v>0</v>
      </c>
      <c r="I110" s="61"/>
      <c r="J110" s="127">
        <f>+$D110*I110</f>
        <v>0</v>
      </c>
      <c r="K110" s="128">
        <f>SUM(F110,H110,J110)</f>
        <v>0</v>
      </c>
    </row>
    <row r="111" spans="1:11" x14ac:dyDescent="0.2">
      <c r="A111" s="129"/>
      <c r="B111" s="439"/>
      <c r="C111" s="439"/>
      <c r="D111" s="140"/>
      <c r="E111" s="149"/>
      <c r="F111" s="127">
        <f>SUM(F106:F110)</f>
        <v>1000</v>
      </c>
      <c r="G111" s="149"/>
      <c r="H111" s="127">
        <f>SUM(H106:H110)</f>
        <v>1000</v>
      </c>
      <c r="I111" s="149"/>
      <c r="J111" s="127">
        <f>SUM(J106:J110)</f>
        <v>2600</v>
      </c>
      <c r="K111" s="133">
        <f>SUM(K106:K110)</f>
        <v>4600</v>
      </c>
    </row>
    <row r="112" spans="1:11" ht="9" customHeight="1" x14ac:dyDescent="0.2">
      <c r="A112" s="150"/>
      <c r="B112" s="151"/>
      <c r="C112" s="151"/>
      <c r="D112" s="152"/>
      <c r="E112" s="151"/>
      <c r="F112" s="153"/>
      <c r="G112" s="151"/>
      <c r="H112" s="153"/>
      <c r="I112" s="151"/>
      <c r="J112" s="153"/>
      <c r="K112" s="138"/>
    </row>
    <row r="113" spans="1:11" ht="45" x14ac:dyDescent="0.2">
      <c r="A113" s="119" t="s">
        <v>137</v>
      </c>
      <c r="B113" s="435" t="s">
        <v>24</v>
      </c>
      <c r="C113" s="436"/>
      <c r="D113" s="121" t="s">
        <v>142</v>
      </c>
      <c r="E113" s="121" t="s">
        <v>143</v>
      </c>
      <c r="F113" s="122" t="s">
        <v>43</v>
      </c>
      <c r="G113" s="121" t="s">
        <v>143</v>
      </c>
      <c r="H113" s="122" t="s">
        <v>43</v>
      </c>
      <c r="I113" s="121" t="s">
        <v>143</v>
      </c>
      <c r="J113" s="122" t="s">
        <v>43</v>
      </c>
      <c r="K113" s="121" t="s">
        <v>8</v>
      </c>
    </row>
    <row r="114" spans="1:11" ht="12" customHeight="1" x14ac:dyDescent="0.2">
      <c r="A114" s="77" t="s">
        <v>140</v>
      </c>
      <c r="B114" s="437" t="s">
        <v>138</v>
      </c>
      <c r="C114" s="438"/>
      <c r="D114" s="185">
        <v>30</v>
      </c>
      <c r="E114" s="33">
        <v>100</v>
      </c>
      <c r="F114" s="124">
        <f t="shared" ref="F114:F122" si="23">+$D114*E114</f>
        <v>3000</v>
      </c>
      <c r="G114" s="34">
        <v>100</v>
      </c>
      <c r="H114" s="124">
        <f t="shared" ref="H114:H122" si="24">+$D114*G114</f>
        <v>3000</v>
      </c>
      <c r="I114" s="34">
        <v>50</v>
      </c>
      <c r="J114" s="124">
        <f t="shared" ref="J114:J122" si="25">+$D114*I114</f>
        <v>1500</v>
      </c>
      <c r="K114" s="125">
        <f t="shared" ref="K114:K122" si="26">SUM(F114,H114,J114)</f>
        <v>7500</v>
      </c>
    </row>
    <row r="115" spans="1:11" ht="12" customHeight="1" x14ac:dyDescent="0.2">
      <c r="A115" s="77"/>
      <c r="B115" s="433"/>
      <c r="C115" s="434"/>
      <c r="D115" s="185"/>
      <c r="E115" s="33"/>
      <c r="F115" s="127">
        <f t="shared" si="23"/>
        <v>0</v>
      </c>
      <c r="G115" s="61"/>
      <c r="H115" s="127">
        <f t="shared" si="24"/>
        <v>0</v>
      </c>
      <c r="I115" s="61"/>
      <c r="J115" s="127">
        <f t="shared" si="25"/>
        <v>0</v>
      </c>
      <c r="K115" s="128">
        <f t="shared" si="26"/>
        <v>0</v>
      </c>
    </row>
    <row r="116" spans="1:11" ht="12" customHeight="1" x14ac:dyDescent="0.2">
      <c r="A116" s="77"/>
      <c r="B116" s="431"/>
      <c r="C116" s="432"/>
      <c r="D116" s="186"/>
      <c r="E116" s="60"/>
      <c r="F116" s="127">
        <f t="shared" si="23"/>
        <v>0</v>
      </c>
      <c r="G116" s="61"/>
      <c r="H116" s="127">
        <f t="shared" si="24"/>
        <v>0</v>
      </c>
      <c r="I116" s="61"/>
      <c r="J116" s="127">
        <f t="shared" si="25"/>
        <v>0</v>
      </c>
      <c r="K116" s="128">
        <f t="shared" si="26"/>
        <v>0</v>
      </c>
    </row>
    <row r="117" spans="1:11" ht="12" customHeight="1" x14ac:dyDescent="0.2">
      <c r="A117" s="31"/>
      <c r="B117" s="431"/>
      <c r="C117" s="432"/>
      <c r="D117" s="186"/>
      <c r="E117" s="60"/>
      <c r="F117" s="127">
        <f t="shared" si="23"/>
        <v>0</v>
      </c>
      <c r="G117" s="61"/>
      <c r="H117" s="127">
        <f t="shared" si="24"/>
        <v>0</v>
      </c>
      <c r="I117" s="61"/>
      <c r="J117" s="127">
        <f t="shared" si="25"/>
        <v>0</v>
      </c>
      <c r="K117" s="128">
        <f t="shared" si="26"/>
        <v>0</v>
      </c>
    </row>
    <row r="118" spans="1:11" ht="12" customHeight="1" x14ac:dyDescent="0.2">
      <c r="A118" s="77"/>
      <c r="B118" s="431"/>
      <c r="C118" s="432"/>
      <c r="D118" s="186"/>
      <c r="E118" s="60"/>
      <c r="F118" s="127">
        <f t="shared" si="23"/>
        <v>0</v>
      </c>
      <c r="G118" s="61"/>
      <c r="H118" s="127">
        <f t="shared" si="24"/>
        <v>0</v>
      </c>
      <c r="I118" s="61"/>
      <c r="J118" s="127">
        <f t="shared" si="25"/>
        <v>0</v>
      </c>
      <c r="K118" s="128">
        <f t="shared" si="26"/>
        <v>0</v>
      </c>
    </row>
    <row r="119" spans="1:11" ht="12" customHeight="1" x14ac:dyDescent="0.2">
      <c r="A119" s="77"/>
      <c r="B119" s="431"/>
      <c r="C119" s="432"/>
      <c r="D119" s="186"/>
      <c r="E119" s="60"/>
      <c r="F119" s="127">
        <f t="shared" si="23"/>
        <v>0</v>
      </c>
      <c r="G119" s="61"/>
      <c r="H119" s="127">
        <f t="shared" si="24"/>
        <v>0</v>
      </c>
      <c r="I119" s="61"/>
      <c r="J119" s="127">
        <f t="shared" si="25"/>
        <v>0</v>
      </c>
      <c r="K119" s="128">
        <f t="shared" si="26"/>
        <v>0</v>
      </c>
    </row>
    <row r="120" spans="1:11" ht="12" customHeight="1" x14ac:dyDescent="0.2">
      <c r="A120" s="31"/>
      <c r="B120" s="431"/>
      <c r="C120" s="432"/>
      <c r="D120" s="186"/>
      <c r="E120" s="60"/>
      <c r="F120" s="127">
        <f t="shared" si="23"/>
        <v>0</v>
      </c>
      <c r="G120" s="61"/>
      <c r="H120" s="127">
        <f t="shared" si="24"/>
        <v>0</v>
      </c>
      <c r="I120" s="61"/>
      <c r="J120" s="127">
        <f t="shared" si="25"/>
        <v>0</v>
      </c>
      <c r="K120" s="128">
        <f t="shared" si="26"/>
        <v>0</v>
      </c>
    </row>
    <row r="121" spans="1:11" ht="12" customHeight="1" x14ac:dyDescent="0.2">
      <c r="A121" s="77"/>
      <c r="B121" s="431"/>
      <c r="C121" s="432"/>
      <c r="D121" s="186"/>
      <c r="E121" s="60"/>
      <c r="F121" s="127">
        <f t="shared" si="23"/>
        <v>0</v>
      </c>
      <c r="G121" s="61"/>
      <c r="H121" s="127">
        <f t="shared" si="24"/>
        <v>0</v>
      </c>
      <c r="I121" s="61"/>
      <c r="J121" s="127">
        <f t="shared" si="25"/>
        <v>0</v>
      </c>
      <c r="K121" s="128">
        <f t="shared" si="26"/>
        <v>0</v>
      </c>
    </row>
    <row r="122" spans="1:11" ht="12" customHeight="1" x14ac:dyDescent="0.2">
      <c r="A122" s="31"/>
      <c r="B122" s="431"/>
      <c r="C122" s="432"/>
      <c r="D122" s="186"/>
      <c r="E122" s="60"/>
      <c r="F122" s="127">
        <f t="shared" si="23"/>
        <v>0</v>
      </c>
      <c r="G122" s="61"/>
      <c r="H122" s="127">
        <f t="shared" si="24"/>
        <v>0</v>
      </c>
      <c r="I122" s="61"/>
      <c r="J122" s="127">
        <f t="shared" si="25"/>
        <v>0</v>
      </c>
      <c r="K122" s="128">
        <f t="shared" si="26"/>
        <v>0</v>
      </c>
    </row>
    <row r="123" spans="1:11" x14ac:dyDescent="0.2">
      <c r="A123" s="129"/>
      <c r="B123" s="439"/>
      <c r="C123" s="439"/>
      <c r="D123" s="140"/>
      <c r="E123" s="149"/>
      <c r="F123" s="127">
        <f>SUM(F114:F122)</f>
        <v>3000</v>
      </c>
      <c r="G123" s="149"/>
      <c r="H123" s="127">
        <f>SUM(H114:H122)</f>
        <v>3000</v>
      </c>
      <c r="I123" s="149"/>
      <c r="J123" s="127">
        <f>SUM(J114:J122)</f>
        <v>1500</v>
      </c>
      <c r="K123" s="133">
        <f>SUM(K114:K122)</f>
        <v>7500</v>
      </c>
    </row>
    <row r="124" spans="1:11" ht="9" customHeight="1" x14ac:dyDescent="0.2">
      <c r="A124" s="150"/>
      <c r="B124" s="151"/>
      <c r="C124" s="151"/>
      <c r="D124" s="152"/>
      <c r="E124" s="151"/>
      <c r="F124" s="153"/>
      <c r="G124" s="151"/>
      <c r="H124" s="153"/>
      <c r="I124" s="151"/>
      <c r="J124" s="153"/>
      <c r="K124" s="138"/>
    </row>
    <row r="125" spans="1:11" ht="45" x14ac:dyDescent="0.2">
      <c r="A125" s="119" t="s">
        <v>139</v>
      </c>
      <c r="B125" s="435" t="s">
        <v>24</v>
      </c>
      <c r="C125" s="436"/>
      <c r="D125" s="121" t="s">
        <v>142</v>
      </c>
      <c r="E125" s="121" t="s">
        <v>143</v>
      </c>
      <c r="F125" s="122" t="s">
        <v>43</v>
      </c>
      <c r="G125" s="121" t="s">
        <v>143</v>
      </c>
      <c r="H125" s="122" t="s">
        <v>43</v>
      </c>
      <c r="I125" s="121" t="s">
        <v>143</v>
      </c>
      <c r="J125" s="122" t="s">
        <v>43</v>
      </c>
      <c r="K125" s="121" t="s">
        <v>8</v>
      </c>
    </row>
    <row r="126" spans="1:11" ht="12" customHeight="1" x14ac:dyDescent="0.2">
      <c r="A126" s="77" t="s">
        <v>101</v>
      </c>
      <c r="B126" s="437" t="s">
        <v>141</v>
      </c>
      <c r="C126" s="438"/>
      <c r="D126" s="185">
        <v>350</v>
      </c>
      <c r="E126" s="62">
        <v>1</v>
      </c>
      <c r="F126" s="124">
        <f>ROUND(+$D126*E126,0)</f>
        <v>350</v>
      </c>
      <c r="G126" s="65">
        <v>1</v>
      </c>
      <c r="H126" s="124">
        <f>ROUND(+$D126*G126,0)</f>
        <v>350</v>
      </c>
      <c r="I126" s="65">
        <v>2</v>
      </c>
      <c r="J126" s="124">
        <f>ROUND(+$D126*I126,0)</f>
        <v>700</v>
      </c>
      <c r="K126" s="125">
        <f t="shared" ref="K126:K134" si="27">SUM(F126,H126,J126)</f>
        <v>1400</v>
      </c>
    </row>
    <row r="127" spans="1:11" ht="12" customHeight="1" x14ac:dyDescent="0.2">
      <c r="A127" s="77"/>
      <c r="B127" s="433"/>
      <c r="C127" s="434"/>
      <c r="D127" s="185"/>
      <c r="E127" s="62"/>
      <c r="F127" s="127">
        <f t="shared" ref="F127:F134" si="28">ROUND(+$D127*E127,0)</f>
        <v>0</v>
      </c>
      <c r="G127" s="67"/>
      <c r="H127" s="127">
        <f t="shared" ref="H127:H134" si="29">ROUND(+$D127*G127,0)</f>
        <v>0</v>
      </c>
      <c r="I127" s="67"/>
      <c r="J127" s="127">
        <f t="shared" ref="J127:J134" si="30">ROUND(+$D127*I127,0)</f>
        <v>0</v>
      </c>
      <c r="K127" s="128">
        <f t="shared" si="27"/>
        <v>0</v>
      </c>
    </row>
    <row r="128" spans="1:11" ht="12" customHeight="1" x14ac:dyDescent="0.2">
      <c r="A128" s="77"/>
      <c r="B128" s="431"/>
      <c r="C128" s="432"/>
      <c r="D128" s="186"/>
      <c r="E128" s="64"/>
      <c r="F128" s="127">
        <f t="shared" si="28"/>
        <v>0</v>
      </c>
      <c r="G128" s="67"/>
      <c r="H128" s="127">
        <f t="shared" si="29"/>
        <v>0</v>
      </c>
      <c r="I128" s="67"/>
      <c r="J128" s="127">
        <f t="shared" si="30"/>
        <v>0</v>
      </c>
      <c r="K128" s="128">
        <f t="shared" si="27"/>
        <v>0</v>
      </c>
    </row>
    <row r="129" spans="1:12" ht="12" customHeight="1" x14ac:dyDescent="0.2">
      <c r="A129" s="31"/>
      <c r="B129" s="431"/>
      <c r="C129" s="432"/>
      <c r="D129" s="186"/>
      <c r="E129" s="64"/>
      <c r="F129" s="127">
        <f t="shared" si="28"/>
        <v>0</v>
      </c>
      <c r="G129" s="67"/>
      <c r="H129" s="127">
        <f t="shared" si="29"/>
        <v>0</v>
      </c>
      <c r="I129" s="67"/>
      <c r="J129" s="127">
        <f t="shared" si="30"/>
        <v>0</v>
      </c>
      <c r="K129" s="128">
        <f t="shared" si="27"/>
        <v>0</v>
      </c>
    </row>
    <row r="130" spans="1:12" ht="12" customHeight="1" x14ac:dyDescent="0.2">
      <c r="A130" s="77"/>
      <c r="B130" s="431"/>
      <c r="C130" s="432"/>
      <c r="D130" s="186"/>
      <c r="E130" s="64"/>
      <c r="F130" s="127">
        <f t="shared" si="28"/>
        <v>0</v>
      </c>
      <c r="G130" s="67"/>
      <c r="H130" s="127">
        <f t="shared" si="29"/>
        <v>0</v>
      </c>
      <c r="I130" s="67"/>
      <c r="J130" s="127">
        <f t="shared" si="30"/>
        <v>0</v>
      </c>
      <c r="K130" s="128">
        <f t="shared" si="27"/>
        <v>0</v>
      </c>
    </row>
    <row r="131" spans="1:12" ht="12" customHeight="1" x14ac:dyDescent="0.2">
      <c r="A131" s="77"/>
      <c r="B131" s="431"/>
      <c r="C131" s="432"/>
      <c r="D131" s="186"/>
      <c r="E131" s="64"/>
      <c r="F131" s="127">
        <f t="shared" si="28"/>
        <v>0</v>
      </c>
      <c r="G131" s="67"/>
      <c r="H131" s="127">
        <f t="shared" si="29"/>
        <v>0</v>
      </c>
      <c r="I131" s="67"/>
      <c r="J131" s="127">
        <f t="shared" si="30"/>
        <v>0</v>
      </c>
      <c r="K131" s="128">
        <f t="shared" si="27"/>
        <v>0</v>
      </c>
    </row>
    <row r="132" spans="1:12" ht="12" customHeight="1" x14ac:dyDescent="0.2">
      <c r="A132" s="31"/>
      <c r="B132" s="431"/>
      <c r="C132" s="432"/>
      <c r="D132" s="186"/>
      <c r="E132" s="64"/>
      <c r="F132" s="127">
        <f t="shared" si="28"/>
        <v>0</v>
      </c>
      <c r="G132" s="67"/>
      <c r="H132" s="127">
        <f t="shared" si="29"/>
        <v>0</v>
      </c>
      <c r="I132" s="67"/>
      <c r="J132" s="127">
        <f t="shared" si="30"/>
        <v>0</v>
      </c>
      <c r="K132" s="128">
        <f t="shared" si="27"/>
        <v>0</v>
      </c>
    </row>
    <row r="133" spans="1:12" ht="12" customHeight="1" x14ac:dyDescent="0.2">
      <c r="A133" s="77"/>
      <c r="B133" s="431"/>
      <c r="C133" s="432"/>
      <c r="D133" s="186"/>
      <c r="E133" s="64"/>
      <c r="F133" s="127">
        <f t="shared" si="28"/>
        <v>0</v>
      </c>
      <c r="G133" s="67"/>
      <c r="H133" s="127">
        <f t="shared" si="29"/>
        <v>0</v>
      </c>
      <c r="I133" s="67"/>
      <c r="J133" s="127">
        <f t="shared" si="30"/>
        <v>0</v>
      </c>
      <c r="K133" s="128">
        <f t="shared" si="27"/>
        <v>0</v>
      </c>
    </row>
    <row r="134" spans="1:12" ht="12" customHeight="1" x14ac:dyDescent="0.2">
      <c r="A134" s="31"/>
      <c r="B134" s="431"/>
      <c r="C134" s="432"/>
      <c r="D134" s="186"/>
      <c r="E134" s="64"/>
      <c r="F134" s="127">
        <f t="shared" si="28"/>
        <v>0</v>
      </c>
      <c r="G134" s="67"/>
      <c r="H134" s="127">
        <f t="shared" si="29"/>
        <v>0</v>
      </c>
      <c r="I134" s="67"/>
      <c r="J134" s="127">
        <f t="shared" si="30"/>
        <v>0</v>
      </c>
      <c r="K134" s="128">
        <f t="shared" si="27"/>
        <v>0</v>
      </c>
    </row>
    <row r="135" spans="1:12" x14ac:dyDescent="0.2">
      <c r="A135" s="129"/>
      <c r="B135" s="439"/>
      <c r="C135" s="439"/>
      <c r="D135" s="140"/>
      <c r="E135" s="149"/>
      <c r="F135" s="127">
        <f>SUM(F126:F134)</f>
        <v>350</v>
      </c>
      <c r="G135" s="149"/>
      <c r="H135" s="127">
        <f>SUM(H126:H134)</f>
        <v>350</v>
      </c>
      <c r="I135" s="149"/>
      <c r="J135" s="127">
        <f>SUM(J126:J134)</f>
        <v>700</v>
      </c>
      <c r="K135" s="133">
        <f>SUM(K126:K134)</f>
        <v>1400</v>
      </c>
    </row>
    <row r="136" spans="1:12" ht="12" thickBot="1" x14ac:dyDescent="0.25"/>
    <row r="137" spans="1:12" ht="20.100000000000001" customHeight="1" thickTop="1" thickBot="1" x14ac:dyDescent="0.25">
      <c r="A137" s="201" t="s">
        <v>150</v>
      </c>
      <c r="B137" s="202"/>
      <c r="C137" s="202"/>
      <c r="D137" s="202"/>
      <c r="E137" s="204"/>
      <c r="F137" s="307" t="e">
        <f>SUM(E28,E35,F49,F61,F73,F88,F103,F111,F123,F135)</f>
        <v>#VALUE!</v>
      </c>
      <c r="G137" s="307"/>
      <c r="H137" s="307" t="e">
        <f>SUM(G28,G35,H49,H61,H73,H88,H103,H111,H123,H135)</f>
        <v>#VALUE!</v>
      </c>
      <c r="I137" s="307"/>
      <c r="J137" s="307" t="e">
        <f>SUM(I28,I35,J49,J61,J73,J88,J103,J111,J123,J135)</f>
        <v>#VALUE!</v>
      </c>
      <c r="K137" s="308" t="e">
        <f>SUM(K28,K35,K49,K61,K73,K88,K103,K111,K123,K135)</f>
        <v>#VALUE!</v>
      </c>
      <c r="L137" s="4"/>
    </row>
    <row r="138" spans="1:12" ht="22.5" customHeight="1" thickTop="1" x14ac:dyDescent="0.2"/>
    <row r="139" spans="1:12" customFormat="1" ht="15" customHeight="1" x14ac:dyDescent="0.2">
      <c r="A139" s="475" t="s">
        <v>146</v>
      </c>
      <c r="B139" s="476"/>
      <c r="C139" s="476"/>
      <c r="D139" s="476"/>
      <c r="E139" s="476"/>
      <c r="F139" s="476"/>
      <c r="G139" s="476"/>
      <c r="H139" s="476"/>
      <c r="I139" s="476"/>
      <c r="J139" s="476"/>
      <c r="K139" s="477"/>
    </row>
    <row r="140" spans="1:12" ht="33.75" x14ac:dyDescent="0.2">
      <c r="A140" s="119" t="s">
        <v>144</v>
      </c>
      <c r="B140" s="435" t="s">
        <v>24</v>
      </c>
      <c r="C140" s="436"/>
      <c r="D140" s="121" t="s">
        <v>78</v>
      </c>
      <c r="E140" s="121" t="s">
        <v>143</v>
      </c>
      <c r="F140" s="122" t="s">
        <v>43</v>
      </c>
      <c r="G140" s="121" t="s">
        <v>143</v>
      </c>
      <c r="H140" s="122" t="s">
        <v>43</v>
      </c>
      <c r="I140" s="121" t="s">
        <v>143</v>
      </c>
      <c r="J140" s="122" t="s">
        <v>43</v>
      </c>
      <c r="K140" s="121" t="s">
        <v>8</v>
      </c>
    </row>
    <row r="141" spans="1:12" ht="12" customHeight="1" x14ac:dyDescent="0.2">
      <c r="A141" s="77" t="s">
        <v>101</v>
      </c>
      <c r="B141" s="437" t="s">
        <v>145</v>
      </c>
      <c r="C141" s="438"/>
      <c r="D141" s="185">
        <v>6890</v>
      </c>
      <c r="E141" s="33">
        <v>2</v>
      </c>
      <c r="F141" s="124">
        <f t="shared" ref="F141:F150" si="31">+$D141*E141</f>
        <v>13780</v>
      </c>
      <c r="G141" s="34">
        <v>1</v>
      </c>
      <c r="H141" s="124">
        <f t="shared" ref="H141:H150" si="32">+$D141*G141</f>
        <v>6890</v>
      </c>
      <c r="I141" s="34"/>
      <c r="J141" s="124">
        <f t="shared" ref="J141:J150" si="33">+$D141*I141</f>
        <v>0</v>
      </c>
      <c r="K141" s="125">
        <f t="shared" ref="K141:K150" si="34">SUM(F141,H141,J141)</f>
        <v>20670</v>
      </c>
    </row>
    <row r="142" spans="1:12" ht="12" customHeight="1" x14ac:dyDescent="0.2">
      <c r="A142" s="77"/>
      <c r="B142" s="433"/>
      <c r="C142" s="434"/>
      <c r="D142" s="185"/>
      <c r="E142" s="33"/>
      <c r="F142" s="127">
        <f t="shared" si="31"/>
        <v>0</v>
      </c>
      <c r="G142" s="61"/>
      <c r="H142" s="127">
        <f t="shared" si="32"/>
        <v>0</v>
      </c>
      <c r="I142" s="61"/>
      <c r="J142" s="127">
        <f t="shared" si="33"/>
        <v>0</v>
      </c>
      <c r="K142" s="128">
        <f t="shared" si="34"/>
        <v>0</v>
      </c>
    </row>
    <row r="143" spans="1:12" ht="12" customHeight="1" x14ac:dyDescent="0.2">
      <c r="A143" s="77"/>
      <c r="B143" s="431"/>
      <c r="C143" s="432"/>
      <c r="D143" s="186"/>
      <c r="E143" s="60"/>
      <c r="F143" s="127">
        <f t="shared" si="31"/>
        <v>0</v>
      </c>
      <c r="G143" s="61"/>
      <c r="H143" s="127">
        <f t="shared" si="32"/>
        <v>0</v>
      </c>
      <c r="I143" s="61"/>
      <c r="J143" s="127">
        <f t="shared" si="33"/>
        <v>0</v>
      </c>
      <c r="K143" s="128">
        <f t="shared" si="34"/>
        <v>0</v>
      </c>
    </row>
    <row r="144" spans="1:12" ht="12" customHeight="1" x14ac:dyDescent="0.2">
      <c r="A144" s="77"/>
      <c r="B144" s="431"/>
      <c r="C144" s="432"/>
      <c r="D144" s="186"/>
      <c r="E144" s="60"/>
      <c r="F144" s="127">
        <f t="shared" si="31"/>
        <v>0</v>
      </c>
      <c r="G144" s="61"/>
      <c r="H144" s="127">
        <f t="shared" si="32"/>
        <v>0</v>
      </c>
      <c r="I144" s="61"/>
      <c r="J144" s="127">
        <f t="shared" si="33"/>
        <v>0</v>
      </c>
      <c r="K144" s="128">
        <f t="shared" si="34"/>
        <v>0</v>
      </c>
    </row>
    <row r="145" spans="1:11" ht="12" customHeight="1" x14ac:dyDescent="0.2">
      <c r="A145" s="31"/>
      <c r="B145" s="431"/>
      <c r="C145" s="432"/>
      <c r="D145" s="186"/>
      <c r="E145" s="60"/>
      <c r="F145" s="127">
        <f t="shared" si="31"/>
        <v>0</v>
      </c>
      <c r="G145" s="61"/>
      <c r="H145" s="127">
        <f t="shared" si="32"/>
        <v>0</v>
      </c>
      <c r="I145" s="61"/>
      <c r="J145" s="127">
        <f t="shared" si="33"/>
        <v>0</v>
      </c>
      <c r="K145" s="128">
        <f t="shared" si="34"/>
        <v>0</v>
      </c>
    </row>
    <row r="146" spans="1:11" ht="12" customHeight="1" x14ac:dyDescent="0.2">
      <c r="A146" s="77"/>
      <c r="B146" s="431"/>
      <c r="C146" s="432"/>
      <c r="D146" s="186"/>
      <c r="E146" s="60"/>
      <c r="F146" s="127">
        <f t="shared" si="31"/>
        <v>0</v>
      </c>
      <c r="G146" s="61"/>
      <c r="H146" s="127">
        <f t="shared" si="32"/>
        <v>0</v>
      </c>
      <c r="I146" s="61"/>
      <c r="J146" s="127">
        <f t="shared" si="33"/>
        <v>0</v>
      </c>
      <c r="K146" s="128">
        <f t="shared" si="34"/>
        <v>0</v>
      </c>
    </row>
    <row r="147" spans="1:11" ht="12" customHeight="1" x14ac:dyDescent="0.2">
      <c r="A147" s="77"/>
      <c r="B147" s="431"/>
      <c r="C147" s="432"/>
      <c r="D147" s="186"/>
      <c r="E147" s="60"/>
      <c r="F147" s="127">
        <f t="shared" si="31"/>
        <v>0</v>
      </c>
      <c r="G147" s="61"/>
      <c r="H147" s="127">
        <f t="shared" si="32"/>
        <v>0</v>
      </c>
      <c r="I147" s="61"/>
      <c r="J147" s="127">
        <f t="shared" si="33"/>
        <v>0</v>
      </c>
      <c r="K147" s="128">
        <f t="shared" si="34"/>
        <v>0</v>
      </c>
    </row>
    <row r="148" spans="1:11" ht="12" customHeight="1" x14ac:dyDescent="0.2">
      <c r="A148" s="31"/>
      <c r="B148" s="431"/>
      <c r="C148" s="432"/>
      <c r="D148" s="186"/>
      <c r="E148" s="60"/>
      <c r="F148" s="127">
        <f t="shared" si="31"/>
        <v>0</v>
      </c>
      <c r="G148" s="61"/>
      <c r="H148" s="127">
        <f t="shared" si="32"/>
        <v>0</v>
      </c>
      <c r="I148" s="61"/>
      <c r="J148" s="127">
        <f t="shared" si="33"/>
        <v>0</v>
      </c>
      <c r="K148" s="128">
        <f t="shared" si="34"/>
        <v>0</v>
      </c>
    </row>
    <row r="149" spans="1:11" ht="12" customHeight="1" x14ac:dyDescent="0.2">
      <c r="A149" s="77"/>
      <c r="B149" s="431"/>
      <c r="C149" s="432"/>
      <c r="D149" s="186"/>
      <c r="E149" s="60"/>
      <c r="F149" s="127">
        <f t="shared" si="31"/>
        <v>0</v>
      </c>
      <c r="G149" s="61"/>
      <c r="H149" s="127">
        <f t="shared" si="32"/>
        <v>0</v>
      </c>
      <c r="I149" s="61"/>
      <c r="J149" s="127">
        <f t="shared" si="33"/>
        <v>0</v>
      </c>
      <c r="K149" s="128">
        <f t="shared" si="34"/>
        <v>0</v>
      </c>
    </row>
    <row r="150" spans="1:11" ht="12" customHeight="1" x14ac:dyDescent="0.2">
      <c r="A150" s="31"/>
      <c r="B150" s="431"/>
      <c r="C150" s="432"/>
      <c r="D150" s="186"/>
      <c r="E150" s="60"/>
      <c r="F150" s="127">
        <f t="shared" si="31"/>
        <v>0</v>
      </c>
      <c r="G150" s="61"/>
      <c r="H150" s="127">
        <f t="shared" si="32"/>
        <v>0</v>
      </c>
      <c r="I150" s="61"/>
      <c r="J150" s="127">
        <f t="shared" si="33"/>
        <v>0</v>
      </c>
      <c r="K150" s="128">
        <f t="shared" si="34"/>
        <v>0</v>
      </c>
    </row>
    <row r="151" spans="1:11" x14ac:dyDescent="0.2">
      <c r="A151" s="129"/>
      <c r="B151" s="439"/>
      <c r="C151" s="439"/>
      <c r="D151" s="140"/>
      <c r="E151" s="149"/>
      <c r="F151" s="127">
        <f>SUM(F141:F150)</f>
        <v>13780</v>
      </c>
      <c r="G151" s="149"/>
      <c r="H151" s="127">
        <f>SUM(H141:H150)</f>
        <v>6890</v>
      </c>
      <c r="I151" s="149"/>
      <c r="J151" s="127">
        <f>SUM(J141:J150)</f>
        <v>0</v>
      </c>
      <c r="K151" s="133">
        <f>SUM(K141:K150)</f>
        <v>20670</v>
      </c>
    </row>
    <row r="153" spans="1:11" ht="81.75" customHeight="1" x14ac:dyDescent="0.2">
      <c r="A153" s="119" t="s">
        <v>147</v>
      </c>
      <c r="B153" s="435" t="s">
        <v>24</v>
      </c>
      <c r="C153" s="436"/>
      <c r="D153" s="121" t="s">
        <v>148</v>
      </c>
      <c r="E153" s="121" t="s">
        <v>143</v>
      </c>
      <c r="F153" s="122" t="s">
        <v>43</v>
      </c>
      <c r="G153" s="121" t="s">
        <v>143</v>
      </c>
      <c r="H153" s="122" t="s">
        <v>43</v>
      </c>
      <c r="I153" s="121" t="s">
        <v>143</v>
      </c>
      <c r="J153" s="122" t="s">
        <v>43</v>
      </c>
      <c r="K153" s="123" t="s">
        <v>8</v>
      </c>
    </row>
    <row r="154" spans="1:11" ht="12" customHeight="1" x14ac:dyDescent="0.2">
      <c r="A154" s="77" t="s">
        <v>101</v>
      </c>
      <c r="B154" s="437" t="s">
        <v>149</v>
      </c>
      <c r="C154" s="438"/>
      <c r="D154" s="185">
        <v>68500</v>
      </c>
      <c r="E154" s="33"/>
      <c r="F154" s="124">
        <f t="shared" ref="F154:F163" si="35">+$D154*E154</f>
        <v>0</v>
      </c>
      <c r="G154" s="34">
        <v>1</v>
      </c>
      <c r="H154" s="124">
        <f t="shared" ref="H154:H163" si="36">+$D154*G154</f>
        <v>68500</v>
      </c>
      <c r="I154" s="34"/>
      <c r="J154" s="124">
        <f t="shared" ref="J154:J163" si="37">+$D154*I154</f>
        <v>0</v>
      </c>
      <c r="K154" s="125">
        <f t="shared" ref="K154:K163" si="38">SUM(F154,H154,J154)</f>
        <v>68500</v>
      </c>
    </row>
    <row r="155" spans="1:11" ht="12" customHeight="1" x14ac:dyDescent="0.2">
      <c r="A155" s="77"/>
      <c r="B155" s="433"/>
      <c r="C155" s="434"/>
      <c r="D155" s="185"/>
      <c r="E155" s="33"/>
      <c r="F155" s="127">
        <f t="shared" si="35"/>
        <v>0</v>
      </c>
      <c r="G155" s="61"/>
      <c r="H155" s="127">
        <f t="shared" si="36"/>
        <v>0</v>
      </c>
      <c r="I155" s="61"/>
      <c r="J155" s="127">
        <f t="shared" si="37"/>
        <v>0</v>
      </c>
      <c r="K155" s="128">
        <f t="shared" si="38"/>
        <v>0</v>
      </c>
    </row>
    <row r="156" spans="1:11" ht="12" customHeight="1" x14ac:dyDescent="0.2">
      <c r="A156" s="77"/>
      <c r="B156" s="431"/>
      <c r="C156" s="432"/>
      <c r="D156" s="186"/>
      <c r="E156" s="60"/>
      <c r="F156" s="127">
        <f t="shared" si="35"/>
        <v>0</v>
      </c>
      <c r="G156" s="61"/>
      <c r="H156" s="127">
        <f t="shared" si="36"/>
        <v>0</v>
      </c>
      <c r="I156" s="61"/>
      <c r="J156" s="127">
        <f t="shared" si="37"/>
        <v>0</v>
      </c>
      <c r="K156" s="128">
        <f t="shared" si="38"/>
        <v>0</v>
      </c>
    </row>
    <row r="157" spans="1:11" ht="12" customHeight="1" x14ac:dyDescent="0.2">
      <c r="A157" s="31"/>
      <c r="B157" s="431"/>
      <c r="C157" s="432"/>
      <c r="D157" s="186"/>
      <c r="E157" s="60"/>
      <c r="F157" s="127">
        <f t="shared" si="35"/>
        <v>0</v>
      </c>
      <c r="G157" s="61"/>
      <c r="H157" s="127">
        <f t="shared" si="36"/>
        <v>0</v>
      </c>
      <c r="I157" s="61"/>
      <c r="J157" s="127">
        <f t="shared" si="37"/>
        <v>0</v>
      </c>
      <c r="K157" s="128">
        <f t="shared" si="38"/>
        <v>0</v>
      </c>
    </row>
    <row r="158" spans="1:11" ht="12" customHeight="1" x14ac:dyDescent="0.2">
      <c r="A158" s="77"/>
      <c r="B158" s="431"/>
      <c r="C158" s="432"/>
      <c r="D158" s="186"/>
      <c r="E158" s="60"/>
      <c r="F158" s="127">
        <f t="shared" si="35"/>
        <v>0</v>
      </c>
      <c r="G158" s="61"/>
      <c r="H158" s="127">
        <f t="shared" si="36"/>
        <v>0</v>
      </c>
      <c r="I158" s="61"/>
      <c r="J158" s="127">
        <f t="shared" si="37"/>
        <v>0</v>
      </c>
      <c r="K158" s="128">
        <f t="shared" si="38"/>
        <v>0</v>
      </c>
    </row>
    <row r="159" spans="1:11" ht="12" customHeight="1" x14ac:dyDescent="0.2">
      <c r="A159" s="31"/>
      <c r="B159" s="431"/>
      <c r="C159" s="432"/>
      <c r="D159" s="186"/>
      <c r="E159" s="60"/>
      <c r="F159" s="127">
        <f t="shared" si="35"/>
        <v>0</v>
      </c>
      <c r="G159" s="61"/>
      <c r="H159" s="127">
        <f t="shared" si="36"/>
        <v>0</v>
      </c>
      <c r="I159" s="61"/>
      <c r="J159" s="127">
        <f t="shared" si="37"/>
        <v>0</v>
      </c>
      <c r="K159" s="128">
        <f t="shared" si="38"/>
        <v>0</v>
      </c>
    </row>
    <row r="160" spans="1:11" ht="12" customHeight="1" x14ac:dyDescent="0.2">
      <c r="A160" s="77"/>
      <c r="B160" s="431"/>
      <c r="C160" s="432"/>
      <c r="D160" s="186"/>
      <c r="E160" s="60"/>
      <c r="F160" s="127">
        <f t="shared" si="35"/>
        <v>0</v>
      </c>
      <c r="G160" s="61"/>
      <c r="H160" s="127">
        <f t="shared" si="36"/>
        <v>0</v>
      </c>
      <c r="I160" s="61"/>
      <c r="J160" s="127">
        <f t="shared" si="37"/>
        <v>0</v>
      </c>
      <c r="K160" s="128">
        <f t="shared" si="38"/>
        <v>0</v>
      </c>
    </row>
    <row r="161" spans="1:12" ht="12" customHeight="1" x14ac:dyDescent="0.2">
      <c r="A161" s="31"/>
      <c r="B161" s="431"/>
      <c r="C161" s="432"/>
      <c r="D161" s="186"/>
      <c r="E161" s="60"/>
      <c r="F161" s="127">
        <f t="shared" si="35"/>
        <v>0</v>
      </c>
      <c r="G161" s="61"/>
      <c r="H161" s="127">
        <f t="shared" si="36"/>
        <v>0</v>
      </c>
      <c r="I161" s="61"/>
      <c r="J161" s="127">
        <f t="shared" si="37"/>
        <v>0</v>
      </c>
      <c r="K161" s="128">
        <f t="shared" si="38"/>
        <v>0</v>
      </c>
    </row>
    <row r="162" spans="1:12" ht="12" customHeight="1" x14ac:dyDescent="0.2">
      <c r="A162" s="77"/>
      <c r="B162" s="431"/>
      <c r="C162" s="432"/>
      <c r="D162" s="186"/>
      <c r="E162" s="60"/>
      <c r="F162" s="127">
        <f t="shared" si="35"/>
        <v>0</v>
      </c>
      <c r="G162" s="61"/>
      <c r="H162" s="127">
        <f t="shared" si="36"/>
        <v>0</v>
      </c>
      <c r="I162" s="61"/>
      <c r="J162" s="127">
        <f t="shared" si="37"/>
        <v>0</v>
      </c>
      <c r="K162" s="128">
        <f t="shared" si="38"/>
        <v>0</v>
      </c>
    </row>
    <row r="163" spans="1:12" ht="12" customHeight="1" x14ac:dyDescent="0.2">
      <c r="A163" s="31"/>
      <c r="B163" s="431"/>
      <c r="C163" s="432"/>
      <c r="D163" s="186"/>
      <c r="E163" s="60"/>
      <c r="F163" s="127">
        <f t="shared" si="35"/>
        <v>0</v>
      </c>
      <c r="G163" s="61"/>
      <c r="H163" s="127">
        <f t="shared" si="36"/>
        <v>0</v>
      </c>
      <c r="I163" s="61"/>
      <c r="J163" s="127">
        <f t="shared" si="37"/>
        <v>0</v>
      </c>
      <c r="K163" s="128">
        <f t="shared" si="38"/>
        <v>0</v>
      </c>
    </row>
    <row r="164" spans="1:12" x14ac:dyDescent="0.2">
      <c r="A164" s="129"/>
      <c r="B164" s="439"/>
      <c r="C164" s="439"/>
      <c r="D164" s="140"/>
      <c r="E164" s="149"/>
      <c r="F164" s="127">
        <f>SUM(F154:F163)</f>
        <v>0</v>
      </c>
      <c r="G164" s="149"/>
      <c r="H164" s="127">
        <f>SUM(H154:H163)</f>
        <v>68500</v>
      </c>
      <c r="I164" s="149"/>
      <c r="J164" s="127">
        <f>SUM(J154:J163)</f>
        <v>0</v>
      </c>
      <c r="K164" s="133">
        <f>SUM(K154:K163)</f>
        <v>68500</v>
      </c>
    </row>
    <row r="165" spans="1:12" ht="9" customHeight="1" thickBot="1" x14ac:dyDescent="0.25">
      <c r="A165" s="159"/>
      <c r="B165" s="151"/>
      <c r="C165" s="151"/>
      <c r="D165" s="152"/>
      <c r="E165" s="151"/>
      <c r="F165" s="153"/>
      <c r="G165" s="151"/>
      <c r="H165" s="153"/>
      <c r="I165" s="151"/>
      <c r="J165" s="153"/>
      <c r="K165" s="138"/>
    </row>
    <row r="166" spans="1:12" ht="20.100000000000001" customHeight="1" thickTop="1" thickBot="1" x14ac:dyDescent="0.25">
      <c r="A166" s="201" t="s">
        <v>151</v>
      </c>
      <c r="B166" s="202"/>
      <c r="C166" s="202"/>
      <c r="D166" s="202"/>
      <c r="E166" s="204"/>
      <c r="F166" s="203">
        <f>SUM(F151,F164)</f>
        <v>13780</v>
      </c>
      <c r="G166" s="203"/>
      <c r="H166" s="203">
        <f>SUM(H151,H164)</f>
        <v>75390</v>
      </c>
      <c r="I166" s="203"/>
      <c r="J166" s="203">
        <f>SUM(J151,J164)</f>
        <v>0</v>
      </c>
      <c r="K166" s="204">
        <f>SUM(K151,K164)</f>
        <v>89170</v>
      </c>
      <c r="L166" s="4"/>
    </row>
    <row r="167" spans="1:12" ht="12.75" thickTop="1" thickBot="1" x14ac:dyDescent="0.25"/>
    <row r="168" spans="1:12" ht="29.25" customHeight="1" thickTop="1" thickBot="1" x14ac:dyDescent="0.25">
      <c r="A168" s="160" t="s">
        <v>5</v>
      </c>
      <c r="B168" s="161"/>
      <c r="C168" s="161"/>
      <c r="D168" s="161"/>
      <c r="E168" s="162"/>
      <c r="F168" s="309" t="e">
        <f>SUM(F137,F166)</f>
        <v>#VALUE!</v>
      </c>
      <c r="G168" s="309"/>
      <c r="H168" s="309" t="e">
        <f>SUM(H137,H166)</f>
        <v>#VALUE!</v>
      </c>
      <c r="I168" s="309"/>
      <c r="J168" s="309" t="e">
        <f>SUM(J137,J166)</f>
        <v>#VALUE!</v>
      </c>
      <c r="K168" s="310" t="e">
        <f>SUM(K137,K166)</f>
        <v>#VALUE!</v>
      </c>
      <c r="L168" s="4"/>
    </row>
    <row r="169" spans="1:12" ht="12" thickTop="1" x14ac:dyDescent="0.2"/>
  </sheetData>
  <sheetProtection password="EDAF" sheet="1" formatCells="0" formatColumns="0" formatRows="0" insertRows="0" sort="0"/>
  <mergeCells count="128">
    <mergeCell ref="B145:C145"/>
    <mergeCell ref="B146:C146"/>
    <mergeCell ref="B144:C144"/>
    <mergeCell ref="A139:K139"/>
    <mergeCell ref="B143:C143"/>
    <mergeCell ref="B118:C118"/>
    <mergeCell ref="B160:C160"/>
    <mergeCell ref="B161:C161"/>
    <mergeCell ref="B156:C156"/>
    <mergeCell ref="B157:C157"/>
    <mergeCell ref="B158:C158"/>
    <mergeCell ref="B159:C159"/>
    <mergeCell ref="B153:C153"/>
    <mergeCell ref="B154:C154"/>
    <mergeCell ref="B147:C147"/>
    <mergeCell ref="B148:C148"/>
    <mergeCell ref="B164:C164"/>
    <mergeCell ref="B42:C42"/>
    <mergeCell ref="B45:C45"/>
    <mergeCell ref="B67:C67"/>
    <mergeCell ref="B68:C68"/>
    <mergeCell ref="B43:C43"/>
    <mergeCell ref="B87:C87"/>
    <mergeCell ref="B52:D52"/>
    <mergeCell ref="B75:C75"/>
    <mergeCell ref="B76:C76"/>
    <mergeCell ref="B77:C77"/>
    <mergeCell ref="B86:C86"/>
    <mergeCell ref="B102:C102"/>
    <mergeCell ref="B92:C92"/>
    <mergeCell ref="B64:C64"/>
    <mergeCell ref="B65:C65"/>
    <mergeCell ref="B71:C71"/>
    <mergeCell ref="B88:C88"/>
    <mergeCell ref="B81:C81"/>
    <mergeCell ref="B93:C93"/>
    <mergeCell ref="B121:C121"/>
    <mergeCell ref="B119:C119"/>
    <mergeCell ref="B120:C120"/>
    <mergeCell ref="B116:C116"/>
    <mergeCell ref="B85:C85"/>
    <mergeCell ref="B84:C84"/>
    <mergeCell ref="B83:C83"/>
    <mergeCell ref="B70:C70"/>
    <mergeCell ref="B66:C66"/>
    <mergeCell ref="B72:C72"/>
    <mergeCell ref="B55:D55"/>
    <mergeCell ref="B56:D56"/>
    <mergeCell ref="B78:C78"/>
    <mergeCell ref="B79:C79"/>
    <mergeCell ref="B90:C90"/>
    <mergeCell ref="B114:C114"/>
    <mergeCell ref="B91:C91"/>
    <mergeCell ref="B99:C99"/>
    <mergeCell ref="B100:C100"/>
    <mergeCell ref="B101:C101"/>
    <mergeCell ref="B103:C103"/>
    <mergeCell ref="B97:C97"/>
    <mergeCell ref="B98:C98"/>
    <mergeCell ref="B96:C96"/>
    <mergeCell ref="B110:C110"/>
    <mergeCell ref="B109:C109"/>
    <mergeCell ref="B113:C113"/>
    <mergeCell ref="B111:C111"/>
    <mergeCell ref="B108:C108"/>
    <mergeCell ref="B94:C94"/>
    <mergeCell ref="B95:C95"/>
    <mergeCell ref="B107:C107"/>
    <mergeCell ref="B106:C106"/>
    <mergeCell ref="B105:C105"/>
    <mergeCell ref="B41:C41"/>
    <mergeCell ref="B46:C46"/>
    <mergeCell ref="B47:C47"/>
    <mergeCell ref="B48:C48"/>
    <mergeCell ref="B80:C80"/>
    <mergeCell ref="B49:C49"/>
    <mergeCell ref="B61:D61"/>
    <mergeCell ref="B73:C73"/>
    <mergeCell ref="B51:D51"/>
    <mergeCell ref="B69:C69"/>
    <mergeCell ref="B39:C39"/>
    <mergeCell ref="B63:C63"/>
    <mergeCell ref="A3:K3"/>
    <mergeCell ref="A32:K32"/>
    <mergeCell ref="A31:K31"/>
    <mergeCell ref="B53:D53"/>
    <mergeCell ref="B54:D54"/>
    <mergeCell ref="B57:D57"/>
    <mergeCell ref="A37:K37"/>
    <mergeCell ref="B60:D60"/>
    <mergeCell ref="B58:D58"/>
    <mergeCell ref="B59:D59"/>
    <mergeCell ref="B44:C44"/>
    <mergeCell ref="A35:D35"/>
    <mergeCell ref="B4:C4"/>
    <mergeCell ref="D4:E4"/>
    <mergeCell ref="F4:G4"/>
    <mergeCell ref="H4:I4"/>
    <mergeCell ref="J4:K4"/>
    <mergeCell ref="B40:C40"/>
    <mergeCell ref="I38:J38"/>
    <mergeCell ref="G38:H38"/>
    <mergeCell ref="E38:F38"/>
    <mergeCell ref="B38:D38"/>
    <mergeCell ref="B163:C163"/>
    <mergeCell ref="B155:C155"/>
    <mergeCell ref="B142:C142"/>
    <mergeCell ref="B127:C127"/>
    <mergeCell ref="B115:C115"/>
    <mergeCell ref="B140:C140"/>
    <mergeCell ref="B141:C141"/>
    <mergeCell ref="B149:C149"/>
    <mergeCell ref="B150:C150"/>
    <mergeCell ref="B125:C125"/>
    <mergeCell ref="B126:C126"/>
    <mergeCell ref="B133:C133"/>
    <mergeCell ref="B134:C134"/>
    <mergeCell ref="B131:C131"/>
    <mergeCell ref="B162:C162"/>
    <mergeCell ref="B122:C122"/>
    <mergeCell ref="B123:C123"/>
    <mergeCell ref="B135:C135"/>
    <mergeCell ref="B151:C151"/>
    <mergeCell ref="B117:C117"/>
    <mergeCell ref="B132:C132"/>
    <mergeCell ref="B128:C128"/>
    <mergeCell ref="B129:C129"/>
    <mergeCell ref="B130:C130"/>
  </mergeCells>
  <dataValidations count="6">
    <dataValidation type="whole" operator="greaterThan" allowBlank="1" showInputMessage="1" showErrorMessage="1" errorTitle="Ganze Zahlen" error="Es können nur ganze Zahlen größer 0  erfasst werden!" sqref="D141:D150 D106:D110 D114:D122 D126:D134 F52:F60 H52:H60 J52:J60 D76:D87 D64:D72 D40:D48 D154:D163 D91:D102">
      <formula1>0</formula1>
    </dataValidation>
    <dataValidation type="list" allowBlank="1" showInputMessage="1" showErrorMessage="1" sqref="K34">
      <formula1>"Ja, Nein"</formula1>
    </dataValidation>
    <dataValidation type="whole" operator="greaterThan" allowBlank="1" showInputMessage="1" showErrorMessage="1" errorTitle="Ganze Zahl" error="Es können nur ganze Zahlen größer 0  erfasst werden!" sqref="E64:E72 G64:G72 I64:I72 I106:I110 G106:G110 E106:E110 E114:E122 G114:G122 I114:I122 E154:E163 G154:G163 I154:I163 E141:E150 G141:G150 I141:I150">
      <formula1>0</formula1>
    </dataValidation>
    <dataValidation type="list" allowBlank="1" showInputMessage="1" showErrorMessage="1" sqref="B7:B27">
      <formula1>"1, 2, 3, 4, 5"</formula1>
    </dataValidation>
    <dataValidation type="whole" operator="lessThanOrEqual" allowBlank="1" showInputMessage="1" showErrorMessage="1" errorTitle="Ganze Zahl" error="Es können nur volle Stunden bis max. 1.720 Std. je Vorhabensjahr erfasst werden!" sqref="D7:D27 F7:F27 H7:H27">
      <formula1>1720</formula1>
    </dataValidation>
    <dataValidation allowBlank="1" showInputMessage="1" promptTitle="Hinweis" prompt="Der Stundensatz wird erst angezeigt, wenn auf dem Deckblatt das Jahr der Antragstellung eingetragen wurde!" sqref="C7:C27"/>
  </dataValidations>
  <pageMargins left="0.70866141732283472" right="0.51181102362204722" top="0.51181102362204722" bottom="0.59055118110236227" header="0.31496062992125984" footer="0.31496062992125984"/>
  <pageSetup paperSize="9" scale="99" fitToHeight="0" orientation="landscape" r:id="rId1"/>
  <headerFooter>
    <oddFooter>&amp;L&amp;8TAB-12463/03.23&amp;R&amp;8Seite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I33"/>
  <sheetViews>
    <sheetView showGridLines="0" zoomScale="130" zoomScaleNormal="130" workbookViewId="0">
      <selection activeCell="E18" sqref="E18:F18"/>
    </sheetView>
  </sheetViews>
  <sheetFormatPr baseColWidth="10" defaultColWidth="11.5546875" defaultRowHeight="11.25" x14ac:dyDescent="0.2"/>
  <cols>
    <col min="1" max="1" width="40.21875" style="1" customWidth="1"/>
    <col min="2" max="2" width="7.77734375" style="1" customWidth="1"/>
    <col min="3" max="3" width="8.77734375" style="1" customWidth="1"/>
    <col min="4" max="4" width="7.77734375" style="1" customWidth="1"/>
    <col min="5" max="5" width="8.77734375" style="1" customWidth="1"/>
    <col min="6" max="6" width="7.77734375" style="1" customWidth="1"/>
    <col min="7" max="7" width="8.77734375" style="1" customWidth="1"/>
    <col min="8" max="8" width="8.33203125" style="1" customWidth="1"/>
    <col min="9" max="9" width="8.77734375" style="1" customWidth="1"/>
    <col min="10" max="16384" width="11.5546875" style="1"/>
  </cols>
  <sheetData>
    <row r="1" spans="1:9" ht="12.75" x14ac:dyDescent="0.2">
      <c r="A1" s="5" t="s">
        <v>1</v>
      </c>
      <c r="B1" s="92"/>
      <c r="C1" s="92"/>
      <c r="D1" s="92"/>
      <c r="E1" s="92"/>
      <c r="F1" s="92"/>
      <c r="G1" s="92"/>
      <c r="H1" s="92"/>
      <c r="I1" s="92"/>
    </row>
    <row r="2" spans="1:9" ht="24" customHeight="1" x14ac:dyDescent="0.2">
      <c r="A2" s="40" t="s">
        <v>163</v>
      </c>
      <c r="B2" s="86"/>
      <c r="C2" s="86"/>
      <c r="D2" s="86"/>
      <c r="E2" s="86"/>
      <c r="F2" s="86"/>
      <c r="G2" s="86"/>
      <c r="H2" s="86"/>
      <c r="I2" s="86"/>
    </row>
    <row r="3" spans="1:9" ht="45.75" customHeight="1" x14ac:dyDescent="0.2">
      <c r="A3" s="480" t="s">
        <v>214</v>
      </c>
      <c r="B3" s="480"/>
      <c r="C3" s="480"/>
      <c r="D3" s="480"/>
      <c r="E3" s="480"/>
      <c r="F3" s="480"/>
      <c r="G3" s="480"/>
      <c r="H3" s="480"/>
      <c r="I3" s="480"/>
    </row>
    <row r="4" spans="1:9" customFormat="1" ht="20.100000000000001" customHeight="1" x14ac:dyDescent="0.2">
      <c r="A4" s="176"/>
      <c r="B4" s="458" t="s">
        <v>10</v>
      </c>
      <c r="C4" s="459"/>
      <c r="D4" s="458" t="s">
        <v>12</v>
      </c>
      <c r="E4" s="459"/>
      <c r="F4" s="458" t="s">
        <v>11</v>
      </c>
      <c r="G4" s="459"/>
      <c r="H4" s="478" t="s">
        <v>4</v>
      </c>
      <c r="I4" s="479"/>
    </row>
    <row r="5" spans="1:9" customFormat="1" ht="37.5" customHeight="1" x14ac:dyDescent="0.2">
      <c r="A5" s="177" t="s">
        <v>9</v>
      </c>
      <c r="B5" s="178" t="s">
        <v>13</v>
      </c>
      <c r="C5" s="178" t="s">
        <v>15</v>
      </c>
      <c r="D5" s="178" t="s">
        <v>13</v>
      </c>
      <c r="E5" s="178" t="s">
        <v>15</v>
      </c>
      <c r="F5" s="178" t="s">
        <v>13</v>
      </c>
      <c r="G5" s="178" t="s">
        <v>15</v>
      </c>
      <c r="H5" s="179" t="s">
        <v>13</v>
      </c>
      <c r="I5" s="179" t="s">
        <v>14</v>
      </c>
    </row>
    <row r="6" spans="1:9" customFormat="1" ht="20.100000000000001" customHeight="1" x14ac:dyDescent="0.2">
      <c r="A6" s="180" t="s">
        <v>164</v>
      </c>
      <c r="B6" s="181"/>
      <c r="C6" s="181"/>
      <c r="D6" s="181"/>
      <c r="E6" s="181"/>
      <c r="F6" s="181"/>
      <c r="G6" s="181"/>
      <c r="H6" s="182"/>
      <c r="I6" s="183"/>
    </row>
    <row r="7" spans="1:9" ht="15" customHeight="1" x14ac:dyDescent="0.2">
      <c r="A7" s="184" t="s">
        <v>36</v>
      </c>
      <c r="B7" s="338" t="e">
        <f>'Kalk.-Grundlage A'!$E$28</f>
        <v>#VALUE!</v>
      </c>
      <c r="C7" s="216">
        <v>0.8</v>
      </c>
      <c r="D7" s="338" t="e">
        <f>'Kalk.-Grundlage A'!$G$28</f>
        <v>#VALUE!</v>
      </c>
      <c r="E7" s="216">
        <v>0.8</v>
      </c>
      <c r="F7" s="338" t="e">
        <f>'Kalk.-Grundlage A'!$I$28</f>
        <v>#VALUE!</v>
      </c>
      <c r="G7" s="216">
        <v>0.8</v>
      </c>
      <c r="H7" s="316" t="e">
        <f t="shared" ref="H7:H15" si="0">SUM(B7,D7,F7)</f>
        <v>#VALUE!</v>
      </c>
      <c r="I7" s="316" t="e">
        <f t="shared" ref="I7:I15" si="1">B7*C7+D7*E7+F7*G7</f>
        <v>#VALUE!</v>
      </c>
    </row>
    <row r="8" spans="1:9" ht="15" customHeight="1" x14ac:dyDescent="0.2">
      <c r="A8" s="184" t="s">
        <v>39</v>
      </c>
      <c r="B8" s="339">
        <f>'Kalk.-Grundlage A'!$E$35</f>
        <v>0</v>
      </c>
      <c r="C8" s="216"/>
      <c r="D8" s="339">
        <f>'Kalk.-Grundlage A'!$G$35</f>
        <v>0</v>
      </c>
      <c r="E8" s="216"/>
      <c r="F8" s="339">
        <f>'Kalk.-Grundlage A'!$I$35</f>
        <v>0</v>
      </c>
      <c r="G8" s="216"/>
      <c r="H8" s="316">
        <f t="shared" si="0"/>
        <v>0</v>
      </c>
      <c r="I8" s="316">
        <f t="shared" si="1"/>
        <v>0</v>
      </c>
    </row>
    <row r="9" spans="1:9" ht="15" customHeight="1" x14ac:dyDescent="0.2">
      <c r="A9" s="184" t="s">
        <v>212</v>
      </c>
      <c r="B9" s="338">
        <f>'Kalk.-Grundlage A'!$F$49</f>
        <v>116</v>
      </c>
      <c r="C9" s="216"/>
      <c r="D9" s="338">
        <f>'Kalk.-Grundlage A'!$H$49</f>
        <v>58</v>
      </c>
      <c r="E9" s="216"/>
      <c r="F9" s="338">
        <f>'Kalk.-Grundlage A'!$J$49</f>
        <v>58</v>
      </c>
      <c r="G9" s="216"/>
      <c r="H9" s="316">
        <f t="shared" si="0"/>
        <v>232</v>
      </c>
      <c r="I9" s="316">
        <f t="shared" si="1"/>
        <v>0</v>
      </c>
    </row>
    <row r="10" spans="1:9" ht="15" customHeight="1" x14ac:dyDescent="0.2">
      <c r="A10" s="184" t="s">
        <v>0</v>
      </c>
      <c r="B10" s="338">
        <f>'Kalk.-Grundlage A'!$F$61</f>
        <v>393</v>
      </c>
      <c r="C10" s="216"/>
      <c r="D10" s="338">
        <f>'Kalk.-Grundlage A'!$H$61</f>
        <v>224</v>
      </c>
      <c r="E10" s="216"/>
      <c r="F10" s="338">
        <f>'Kalk.-Grundlage A'!$J$61</f>
        <v>212</v>
      </c>
      <c r="G10" s="216"/>
      <c r="H10" s="316">
        <f t="shared" si="0"/>
        <v>829</v>
      </c>
      <c r="I10" s="316">
        <f t="shared" si="1"/>
        <v>0</v>
      </c>
    </row>
    <row r="11" spans="1:9" ht="15" customHeight="1" x14ac:dyDescent="0.2">
      <c r="A11" s="184" t="s">
        <v>76</v>
      </c>
      <c r="B11" s="338">
        <f>'Kalk.-Grundlage A'!$F$73</f>
        <v>198</v>
      </c>
      <c r="C11" s="216"/>
      <c r="D11" s="338">
        <f>'Kalk.-Grundlage A'!$H$73</f>
        <v>100</v>
      </c>
      <c r="E11" s="216"/>
      <c r="F11" s="338">
        <f>'Kalk.-Grundlage A'!$J$73</f>
        <v>200</v>
      </c>
      <c r="G11" s="216"/>
      <c r="H11" s="316">
        <f t="shared" si="0"/>
        <v>498</v>
      </c>
      <c r="I11" s="316">
        <f t="shared" si="1"/>
        <v>0</v>
      </c>
    </row>
    <row r="12" spans="1:9" ht="15" customHeight="1" x14ac:dyDescent="0.2">
      <c r="A12" s="184" t="s">
        <v>45</v>
      </c>
      <c r="B12" s="338">
        <f>'Kalk.-Grundlage A'!$F$88</f>
        <v>15360</v>
      </c>
      <c r="C12" s="216"/>
      <c r="D12" s="338">
        <f>'Kalk.-Grundlage A'!$H$88</f>
        <v>12160</v>
      </c>
      <c r="E12" s="216"/>
      <c r="F12" s="338">
        <f>'Kalk.-Grundlage A'!$J$88</f>
        <v>7040</v>
      </c>
      <c r="G12" s="216"/>
      <c r="H12" s="316">
        <f t="shared" si="0"/>
        <v>34560</v>
      </c>
      <c r="I12" s="316">
        <f t="shared" si="1"/>
        <v>0</v>
      </c>
    </row>
    <row r="13" spans="1:9" ht="24.95" customHeight="1" x14ac:dyDescent="0.2">
      <c r="A13" s="184" t="s">
        <v>26</v>
      </c>
      <c r="B13" s="338">
        <f>'Kalk.-Grundlage A'!$F$103</f>
        <v>899</v>
      </c>
      <c r="C13" s="216"/>
      <c r="D13" s="338">
        <f>'Kalk.-Grundlage A'!$H$103</f>
        <v>899</v>
      </c>
      <c r="E13" s="216"/>
      <c r="F13" s="338">
        <f>'Kalk.-Grundlage A'!$J$103</f>
        <v>899</v>
      </c>
      <c r="G13" s="216"/>
      <c r="H13" s="316">
        <f>SUM(B13,D13,F13)</f>
        <v>2697</v>
      </c>
      <c r="I13" s="316">
        <f>B13*C13+D13*E13+F13*G13</f>
        <v>0</v>
      </c>
    </row>
    <row r="14" spans="1:9" ht="24.95" customHeight="1" x14ac:dyDescent="0.2">
      <c r="A14" s="184" t="s">
        <v>46</v>
      </c>
      <c r="B14" s="338">
        <f>'Kalk.-Grundlage A'!$F$111</f>
        <v>1000</v>
      </c>
      <c r="C14" s="216"/>
      <c r="D14" s="338">
        <f>'Kalk.-Grundlage A'!$H$111</f>
        <v>1000</v>
      </c>
      <c r="E14" s="216"/>
      <c r="F14" s="338">
        <f>'Kalk.-Grundlage A'!$J$111</f>
        <v>2600</v>
      </c>
      <c r="G14" s="216"/>
      <c r="H14" s="316">
        <f>SUM(B14,D14,F14)</f>
        <v>4600</v>
      </c>
      <c r="I14" s="316">
        <f>B14*C14+D14*E14+F14*G14</f>
        <v>0</v>
      </c>
    </row>
    <row r="15" spans="1:9" ht="24.95" customHeight="1" x14ac:dyDescent="0.2">
      <c r="A15" s="184" t="s">
        <v>137</v>
      </c>
      <c r="B15" s="338">
        <f>'Kalk.-Grundlage A'!$F$123</f>
        <v>3000</v>
      </c>
      <c r="C15" s="216"/>
      <c r="D15" s="338">
        <f>'Kalk.-Grundlage A'!$H$123</f>
        <v>3000</v>
      </c>
      <c r="E15" s="216"/>
      <c r="F15" s="338">
        <f>'Kalk.-Grundlage A'!$J$123</f>
        <v>1500</v>
      </c>
      <c r="G15" s="216"/>
      <c r="H15" s="316">
        <f t="shared" si="0"/>
        <v>7500</v>
      </c>
      <c r="I15" s="316">
        <f t="shared" si="1"/>
        <v>0</v>
      </c>
    </row>
    <row r="16" spans="1:9" ht="24.95" customHeight="1" x14ac:dyDescent="0.2">
      <c r="A16" s="184" t="s">
        <v>154</v>
      </c>
      <c r="B16" s="338">
        <f>'Kalk.-Grundlage A'!$F$135</f>
        <v>350</v>
      </c>
      <c r="C16" s="216"/>
      <c r="D16" s="338">
        <f>'Kalk.-Grundlage A'!$H$135</f>
        <v>350</v>
      </c>
      <c r="E16" s="216"/>
      <c r="F16" s="338">
        <f>'Kalk.-Grundlage A'!$J$135</f>
        <v>700</v>
      </c>
      <c r="G16" s="216"/>
      <c r="H16" s="316">
        <f>SUM(B16,D16,F16)</f>
        <v>1400</v>
      </c>
      <c r="I16" s="316">
        <f>B16*C16+D16*E16+F16*G16</f>
        <v>0</v>
      </c>
    </row>
    <row r="17" spans="1:9" ht="20.100000000000001" customHeight="1" x14ac:dyDescent="0.2">
      <c r="A17" s="208" t="s">
        <v>150</v>
      </c>
      <c r="B17" s="311" t="e">
        <f>SUM(B7:B16)</f>
        <v>#VALUE!</v>
      </c>
      <c r="C17" s="209"/>
      <c r="D17" s="311" t="e">
        <f>SUM(D7:D16)</f>
        <v>#VALUE!</v>
      </c>
      <c r="E17" s="209"/>
      <c r="F17" s="311" t="e">
        <f>SUM(F7:F16)</f>
        <v>#VALUE!</v>
      </c>
      <c r="G17" s="209"/>
      <c r="H17" s="312" t="e">
        <f>SUM(H7:H16)</f>
        <v>#VALUE!</v>
      </c>
      <c r="I17" s="311" t="e">
        <f>SUM(I7:I16)</f>
        <v>#VALUE!</v>
      </c>
    </row>
    <row r="18" spans="1:9" ht="20.100000000000001" customHeight="1" x14ac:dyDescent="0.2">
      <c r="A18" s="210" t="s">
        <v>152</v>
      </c>
      <c r="B18" s="211"/>
      <c r="C18" s="211"/>
      <c r="D18" s="211"/>
      <c r="E18" s="211"/>
      <c r="F18" s="211"/>
      <c r="G18" s="211"/>
      <c r="H18" s="212"/>
      <c r="I18" s="213"/>
    </row>
    <row r="19" spans="1:9" ht="24.95" customHeight="1" x14ac:dyDescent="0.2">
      <c r="A19" s="184" t="s">
        <v>144</v>
      </c>
      <c r="B19" s="338">
        <f>'Kalk.-Grundlage A'!$F$151</f>
        <v>13780</v>
      </c>
      <c r="C19" s="216"/>
      <c r="D19" s="338">
        <f>'Kalk.-Grundlage A'!$H$151</f>
        <v>6890</v>
      </c>
      <c r="E19" s="216"/>
      <c r="F19" s="338">
        <f>'Kalk.-Grundlage A'!$J$151</f>
        <v>0</v>
      </c>
      <c r="G19" s="216"/>
      <c r="H19" s="316">
        <f>SUM(B19,D19,F19)</f>
        <v>20670</v>
      </c>
      <c r="I19" s="316">
        <f>B19*C19+D19*E19+F19*G19</f>
        <v>0</v>
      </c>
    </row>
    <row r="20" spans="1:9" ht="24.95" customHeight="1" x14ac:dyDescent="0.2">
      <c r="A20" s="184" t="s">
        <v>155</v>
      </c>
      <c r="B20" s="338">
        <f>'Kalk.-Grundlage A'!$F$164</f>
        <v>0</v>
      </c>
      <c r="C20" s="216"/>
      <c r="D20" s="338">
        <f>'Kalk.-Grundlage A'!$H$164</f>
        <v>68500</v>
      </c>
      <c r="E20" s="216"/>
      <c r="F20" s="338">
        <f>'Kalk.-Grundlage A'!$J$164</f>
        <v>0</v>
      </c>
      <c r="G20" s="216"/>
      <c r="H20" s="316">
        <f>SUM(B20,D20,F20)</f>
        <v>68500</v>
      </c>
      <c r="I20" s="316">
        <f>B20*C20+D20*E20+F20*G20</f>
        <v>0</v>
      </c>
    </row>
    <row r="21" spans="1:9" ht="20.100000000000001" customHeight="1" thickBot="1" x14ac:dyDescent="0.25">
      <c r="A21" s="214" t="s">
        <v>151</v>
      </c>
      <c r="B21" s="313">
        <f>SUM(B19:B20)</f>
        <v>13780</v>
      </c>
      <c r="C21" s="215"/>
      <c r="D21" s="313">
        <f>SUM(D19:D20)</f>
        <v>75390</v>
      </c>
      <c r="E21" s="215"/>
      <c r="F21" s="313">
        <f>SUM(F19:F20)</f>
        <v>0</v>
      </c>
      <c r="G21" s="215"/>
      <c r="H21" s="314">
        <f>SUM(H19:H20)</f>
        <v>89170</v>
      </c>
      <c r="I21" s="313">
        <f>SUM(I19:I20)</f>
        <v>0</v>
      </c>
    </row>
    <row r="22" spans="1:9" ht="24.95" customHeight="1" thickTop="1" thickBot="1" x14ac:dyDescent="0.25">
      <c r="A22" s="201" t="s">
        <v>100</v>
      </c>
      <c r="B22" s="307" t="e">
        <f>SUM(B17,B21)</f>
        <v>#VALUE!</v>
      </c>
      <c r="C22" s="203"/>
      <c r="D22" s="307" t="e">
        <f>SUM(D17,D21)</f>
        <v>#VALUE!</v>
      </c>
      <c r="E22" s="203"/>
      <c r="F22" s="307" t="e">
        <f>SUM(F17,F21)</f>
        <v>#VALUE!</v>
      </c>
      <c r="G22" s="203"/>
      <c r="H22" s="315" t="e">
        <f>SUM(H17,H21)</f>
        <v>#VALUE!</v>
      </c>
      <c r="I22" s="307" t="e">
        <f>SUM(I17,I21)</f>
        <v>#VALUE!</v>
      </c>
    </row>
    <row r="23" spans="1:9" ht="27" customHeight="1" thickTop="1" x14ac:dyDescent="0.2">
      <c r="A23" s="205" t="s">
        <v>153</v>
      </c>
      <c r="B23" s="86"/>
      <c r="C23" s="86"/>
      <c r="D23" s="86"/>
      <c r="E23" s="86"/>
      <c r="F23" s="86"/>
      <c r="G23" s="86"/>
      <c r="H23" s="86"/>
      <c r="I23" s="86"/>
    </row>
    <row r="28" spans="1:9" customFormat="1" ht="15" x14ac:dyDescent="0.2"/>
    <row r="29" spans="1:9" customFormat="1" ht="15" x14ac:dyDescent="0.2"/>
    <row r="30" spans="1:9" customFormat="1" ht="15" x14ac:dyDescent="0.2"/>
    <row r="32" spans="1:9" customFormat="1" ht="15" x14ac:dyDescent="0.2"/>
    <row r="33" customFormat="1" ht="15" x14ac:dyDescent="0.2"/>
  </sheetData>
  <sheetProtection password="EDAF" sheet="1" objects="1" scenarios="1"/>
  <mergeCells count="5">
    <mergeCell ref="B4:C4"/>
    <mergeCell ref="D4:E4"/>
    <mergeCell ref="F4:G4"/>
    <mergeCell ref="H4:I4"/>
    <mergeCell ref="A3:I3"/>
  </mergeCells>
  <dataValidations count="2">
    <dataValidation type="list" allowBlank="1" showInputMessage="1" showErrorMessage="1" sqref="G7:G16 E7:E16 C7:C16">
      <mc:AlternateContent xmlns:x12ac="http://schemas.microsoft.com/office/spreadsheetml/2011/1/ac" xmlns:mc="http://schemas.openxmlformats.org/markup-compatibility/2006">
        <mc:Choice Requires="x12ac">
          <x12ac:list>"0,80","0,75","0,60","0,50","0,25"</x12ac:list>
        </mc:Choice>
        <mc:Fallback>
          <formula1>"0,80,0,75,0,60,0,50,0,25"</formula1>
        </mc:Fallback>
      </mc:AlternateContent>
    </dataValidation>
    <dataValidation type="list" allowBlank="1" showInputMessage="1" showErrorMessage="1" sqref="C19:C20 E19:E20 G19:G20">
      <mc:AlternateContent xmlns:x12ac="http://schemas.microsoft.com/office/spreadsheetml/2011/1/ac" xmlns:mc="http://schemas.openxmlformats.org/markup-compatibility/2006">
        <mc:Choice Requires="x12ac">
          <x12ac:list>"0,60","0,50","0,25"</x12ac:list>
        </mc:Choice>
        <mc:Fallback>
          <formula1>"0,60,0,50,0,25"</formula1>
        </mc:Fallback>
      </mc:AlternateContent>
    </dataValidation>
  </dataValidations>
  <pageMargins left="0.70866141732283472" right="0.70866141732283472" top="0.70866141732283472" bottom="0.39370078740157483" header="0.31496062992125984" footer="0.31496062992125984"/>
  <pageSetup paperSize="9" fitToHeight="0" orientation="landscape" r:id="rId1"/>
  <headerFooter>
    <oddHeader>&amp;R&amp;G</oddHeader>
    <oddFooter>&amp;L&amp;8TAB-12463/03.23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D35"/>
  <sheetViews>
    <sheetView showGridLines="0" zoomScaleNormal="100" workbookViewId="0">
      <selection activeCell="E18" sqref="E18:F18"/>
    </sheetView>
  </sheetViews>
  <sheetFormatPr baseColWidth="10" defaultColWidth="11.5546875" defaultRowHeight="11.25" x14ac:dyDescent="0.2"/>
  <cols>
    <col min="1" max="1" width="1.5546875" style="1" customWidth="1"/>
    <col min="2" max="2" width="61" style="1" customWidth="1"/>
    <col min="3" max="16384" width="11.5546875" style="1"/>
  </cols>
  <sheetData>
    <row r="1" spans="1:3" ht="12.75" x14ac:dyDescent="0.2">
      <c r="A1" s="5" t="s">
        <v>1</v>
      </c>
      <c r="B1" s="92"/>
      <c r="C1" s="92"/>
    </row>
    <row r="2" spans="1:3" ht="39.950000000000003" customHeight="1" x14ac:dyDescent="0.25">
      <c r="A2" s="8" t="s">
        <v>165</v>
      </c>
      <c r="B2" s="86"/>
      <c r="C2" s="86"/>
    </row>
    <row r="3" spans="1:3" customFormat="1" ht="34.5" customHeight="1" x14ac:dyDescent="0.2">
      <c r="A3" s="86"/>
      <c r="B3" s="187" t="s">
        <v>107</v>
      </c>
      <c r="C3" s="190"/>
    </row>
    <row r="4" spans="1:3" customFormat="1" ht="9.9499999999999993" customHeight="1" x14ac:dyDescent="0.2">
      <c r="A4" s="40"/>
      <c r="B4" s="40"/>
      <c r="C4" s="40"/>
    </row>
    <row r="5" spans="1:3" customFormat="1" ht="20.100000000000001" customHeight="1" x14ac:dyDescent="0.2">
      <c r="A5" s="40"/>
      <c r="B5" s="218" t="s">
        <v>166</v>
      </c>
      <c r="C5" s="217" t="e">
        <f>'Ausgabenplan A'!H17</f>
        <v>#VALUE!</v>
      </c>
    </row>
    <row r="6" spans="1:3" customFormat="1" ht="20.100000000000001" customHeight="1" x14ac:dyDescent="0.2">
      <c r="A6" s="40"/>
      <c r="B6" s="218" t="s">
        <v>167</v>
      </c>
      <c r="C6" s="217">
        <f>'Ausgabenplan A'!H21</f>
        <v>89170</v>
      </c>
    </row>
    <row r="7" spans="1:3" customFormat="1" ht="24.95" customHeight="1" x14ac:dyDescent="0.2">
      <c r="A7" s="40"/>
      <c r="B7" s="188" t="s">
        <v>106</v>
      </c>
      <c r="C7" s="189" t="e">
        <f>'Ausgabenplan A'!H22</f>
        <v>#VALUE!</v>
      </c>
    </row>
    <row r="8" spans="1:3" customFormat="1" ht="15" x14ac:dyDescent="0.2">
      <c r="A8" s="40"/>
      <c r="B8" s="40"/>
      <c r="C8" s="40"/>
    </row>
    <row r="9" spans="1:3" customFormat="1" ht="30" customHeight="1" x14ac:dyDescent="0.2">
      <c r="A9" s="86"/>
      <c r="B9" s="187" t="s">
        <v>109</v>
      </c>
      <c r="C9" s="190"/>
    </row>
    <row r="10" spans="1:3" customFormat="1" ht="9.9499999999999993" customHeight="1" x14ac:dyDescent="0.2">
      <c r="A10" s="481"/>
      <c r="B10" s="482"/>
      <c r="C10" s="482"/>
    </row>
    <row r="11" spans="1:3" customFormat="1" ht="20.100000000000001" customHeight="1" x14ac:dyDescent="0.2">
      <c r="A11" s="40"/>
      <c r="B11" s="191" t="s">
        <v>169</v>
      </c>
      <c r="C11" s="217" t="e">
        <f>'Ausgabenplan A'!I22</f>
        <v>#VALUE!</v>
      </c>
    </row>
    <row r="12" spans="1:3" customFormat="1" ht="30" customHeight="1" x14ac:dyDescent="0.2">
      <c r="A12" s="40"/>
      <c r="B12" s="220" t="s">
        <v>168</v>
      </c>
      <c r="C12" s="219"/>
    </row>
    <row r="13" spans="1:3" customFormat="1" ht="30" customHeight="1" x14ac:dyDescent="0.2">
      <c r="A13" s="40"/>
      <c r="B13" s="220" t="s">
        <v>226</v>
      </c>
      <c r="C13" s="333"/>
    </row>
    <row r="14" spans="1:3" customFormat="1" ht="30" customHeight="1" x14ac:dyDescent="0.2">
      <c r="A14" s="40"/>
      <c r="B14" s="220" t="s">
        <v>228</v>
      </c>
      <c r="C14" s="219"/>
    </row>
    <row r="15" spans="1:3" customFormat="1" ht="24.95" customHeight="1" x14ac:dyDescent="0.2">
      <c r="A15" s="40"/>
      <c r="B15" s="221" t="s">
        <v>225</v>
      </c>
      <c r="C15" s="189" t="str">
        <f>IF(C13="","",IF(C13="Ja",IF((C11-C12)&gt;C14,C14,C11-C12),C11-C12))</f>
        <v/>
      </c>
    </row>
    <row r="16" spans="1:3" customFormat="1" ht="15" customHeight="1" x14ac:dyDescent="0.2">
      <c r="A16" s="192"/>
      <c r="B16" s="190"/>
      <c r="C16" s="190"/>
    </row>
    <row r="17" spans="1:4" customFormat="1" ht="30" customHeight="1" x14ac:dyDescent="0.2">
      <c r="A17" s="86"/>
      <c r="B17" s="187" t="s">
        <v>108</v>
      </c>
      <c r="C17" s="190"/>
    </row>
    <row r="18" spans="1:4" customFormat="1" ht="9.9499999999999993" customHeight="1" x14ac:dyDescent="0.2">
      <c r="A18" s="192"/>
      <c r="B18" s="190"/>
      <c r="C18" s="190"/>
    </row>
    <row r="19" spans="1:4" customFormat="1" ht="20.100000000000001" customHeight="1" x14ac:dyDescent="0.2">
      <c r="A19" s="86"/>
      <c r="B19" s="193" t="s">
        <v>6</v>
      </c>
      <c r="C19" s="194" t="s">
        <v>7</v>
      </c>
      <c r="D19" s="1"/>
    </row>
    <row r="20" spans="1:4" customFormat="1" ht="20.100000000000001" customHeight="1" x14ac:dyDescent="0.2">
      <c r="A20" s="86"/>
      <c r="B20" s="191" t="s">
        <v>127</v>
      </c>
      <c r="C20" s="222" t="str">
        <f>$C$15</f>
        <v/>
      </c>
      <c r="D20" s="1"/>
    </row>
    <row r="21" spans="1:4" customFormat="1" ht="30" customHeight="1" x14ac:dyDescent="0.2">
      <c r="A21" s="40"/>
      <c r="B21" s="227" t="s">
        <v>168</v>
      </c>
      <c r="C21" s="217">
        <f>$C$12</f>
        <v>0</v>
      </c>
    </row>
    <row r="22" spans="1:4" customFormat="1" ht="20.100000000000001" customHeight="1" x14ac:dyDescent="0.2">
      <c r="A22" s="86"/>
      <c r="B22" s="225" t="s">
        <v>128</v>
      </c>
      <c r="C22" s="223"/>
      <c r="D22" s="1"/>
    </row>
    <row r="23" spans="1:4" customFormat="1" ht="20.100000000000001" customHeight="1" x14ac:dyDescent="0.2">
      <c r="A23" s="86"/>
      <c r="B23" s="225" t="s">
        <v>129</v>
      </c>
      <c r="C23" s="223"/>
      <c r="D23" s="1"/>
    </row>
    <row r="24" spans="1:4" customFormat="1" ht="20.100000000000001" customHeight="1" thickBot="1" x14ac:dyDescent="0.25">
      <c r="A24" s="86"/>
      <c r="B24" s="225" t="s">
        <v>19</v>
      </c>
      <c r="C24" s="223"/>
      <c r="D24" s="1"/>
    </row>
    <row r="25" spans="1:4" customFormat="1" ht="24.95" customHeight="1" thickTop="1" thickBot="1" x14ac:dyDescent="0.25">
      <c r="A25" s="86"/>
      <c r="B25" s="226" t="s">
        <v>110</v>
      </c>
      <c r="C25" s="224">
        <f>SUM(C20:C24)</f>
        <v>0</v>
      </c>
      <c r="D25" s="1"/>
    </row>
    <row r="26" spans="1:4" customFormat="1" ht="20.100000000000001" customHeight="1" thickTop="1" x14ac:dyDescent="0.2">
      <c r="A26" s="86"/>
      <c r="B26" s="195"/>
      <c r="C26" s="40"/>
      <c r="D26" s="1"/>
    </row>
    <row r="27" spans="1:4" customFormat="1" ht="20.100000000000001" customHeight="1" x14ac:dyDescent="0.2">
      <c r="A27" s="86"/>
      <c r="B27" s="86" t="s">
        <v>105</v>
      </c>
      <c r="C27" s="40"/>
      <c r="D27" s="1"/>
    </row>
    <row r="28" spans="1:4" customFormat="1" ht="33" customHeight="1" x14ac:dyDescent="0.2">
      <c r="A28" s="86"/>
      <c r="B28" s="196" t="s">
        <v>111</v>
      </c>
      <c r="C28" s="197" t="e">
        <f>C7-C25</f>
        <v>#VALUE!</v>
      </c>
    </row>
    <row r="29" spans="1:4" customFormat="1" ht="36.75" customHeight="1" x14ac:dyDescent="0.2">
      <c r="A29" s="40"/>
      <c r="B29" s="483" t="e">
        <f>IF(C28=0,"","Bei Wert ungleich 0 besteht eine Differenz zwischen Finanzierungsbedarf und Finanzierungsmitteln. 
Bitte korrigieren Sie Ihre Eingaben! Eine Abweichung ist nicht zulässig!")</f>
        <v>#VALUE!</v>
      </c>
      <c r="C29" s="484"/>
    </row>
    <row r="30" spans="1:4" customFormat="1" ht="15" x14ac:dyDescent="0.2">
      <c r="A30" s="40"/>
      <c r="B30" s="40"/>
      <c r="C30" s="40"/>
    </row>
    <row r="31" spans="1:4" customFormat="1" ht="15" x14ac:dyDescent="0.2">
      <c r="A31" s="40"/>
      <c r="B31" s="198" t="s">
        <v>131</v>
      </c>
      <c r="C31" s="40"/>
    </row>
    <row r="32" spans="1:4" customFormat="1" ht="15" x14ac:dyDescent="0.2">
      <c r="A32" s="40"/>
      <c r="B32" s="198" t="s">
        <v>130</v>
      </c>
      <c r="C32" s="40"/>
    </row>
    <row r="33" spans="2:2" customFormat="1" ht="15" x14ac:dyDescent="0.2">
      <c r="B33" s="1"/>
    </row>
    <row r="34" spans="2:2" customFormat="1" ht="15" x14ac:dyDescent="0.2"/>
    <row r="35" spans="2:2" customFormat="1" ht="15" x14ac:dyDescent="0.2"/>
  </sheetData>
  <sheetProtection password="EDAF" sheet="1"/>
  <mergeCells count="2">
    <mergeCell ref="A10:C10"/>
    <mergeCell ref="B29:C29"/>
  </mergeCells>
  <conditionalFormatting sqref="C28">
    <cfRule type="cellIs" dxfId="0" priority="1" stopIfTrue="1" operator="notEqual">
      <formula>0</formula>
    </cfRule>
  </conditionalFormatting>
  <dataValidations count="2">
    <dataValidation operator="notEqual" allowBlank="1" showInputMessage="1" errorTitle="Wert ungültig" error="Eine Abweichung zwischen Finanzierungsbedarf und Finanzierungsmittel ist unzulässig!" sqref="C28"/>
    <dataValidation type="list" allowBlank="1" showInputMessage="1" showErrorMessage="1" sqref="C13">
      <formula1>"Ja, Nein"</formula1>
    </dataValidation>
  </dataValidations>
  <pageMargins left="0.70866141732283472" right="0.70866141732283472" top="0.70866141732283472" bottom="0.39370078740157483" header="0.31496062992125984" footer="0.31496062992125984"/>
  <pageSetup paperSize="9" scale="98" orientation="portrait" r:id="rId1"/>
  <headerFooter>
    <oddHeader>&amp;R&amp;G</oddHeader>
    <oddFooter>&amp;L&amp;9TAB-12463/03.23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zoomScaleNormal="100" workbookViewId="0">
      <selection activeCell="E18" sqref="E18:F18"/>
    </sheetView>
  </sheetViews>
  <sheetFormatPr baseColWidth="10" defaultRowHeight="15" x14ac:dyDescent="0.2"/>
  <cols>
    <col min="1" max="1" width="18" customWidth="1"/>
    <col min="2" max="2" width="25.5546875" customWidth="1"/>
    <col min="5" max="5" width="10.109375" customWidth="1"/>
    <col min="6" max="6" width="5.6640625" bestFit="1" customWidth="1"/>
    <col min="7" max="7" width="6.88671875" bestFit="1" customWidth="1"/>
  </cols>
  <sheetData>
    <row r="1" spans="1:8" ht="15.75" x14ac:dyDescent="0.25">
      <c r="A1" s="39" t="s">
        <v>65</v>
      </c>
      <c r="B1" s="40"/>
      <c r="C1" s="40"/>
      <c r="D1" s="40"/>
      <c r="E1" s="40"/>
      <c r="F1" s="40"/>
      <c r="G1" s="40"/>
      <c r="H1" s="40"/>
    </row>
    <row r="2" spans="1:8" x14ac:dyDescent="0.2">
      <c r="A2" s="40"/>
      <c r="B2" s="40"/>
      <c r="C2" s="40"/>
      <c r="D2" s="40"/>
      <c r="E2" s="40"/>
      <c r="F2" s="40"/>
      <c r="G2" s="40"/>
      <c r="H2" s="40"/>
    </row>
    <row r="3" spans="1:8" ht="15.75" x14ac:dyDescent="0.25">
      <c r="A3" s="41" t="s">
        <v>58</v>
      </c>
      <c r="B3" s="42">
        <v>0.3</v>
      </c>
      <c r="C3" s="40"/>
      <c r="D3" s="40"/>
      <c r="E3" s="40"/>
      <c r="F3" s="40"/>
      <c r="G3" s="40"/>
      <c r="H3" s="40"/>
    </row>
    <row r="4" spans="1:8" x14ac:dyDescent="0.2">
      <c r="A4" s="40"/>
      <c r="B4" s="40"/>
      <c r="C4" s="40"/>
      <c r="D4" s="40"/>
      <c r="E4" s="40"/>
      <c r="F4" s="40"/>
      <c r="G4" s="40"/>
      <c r="H4" s="40"/>
    </row>
    <row r="5" spans="1:8" ht="38.25" x14ac:dyDescent="0.2">
      <c r="A5" s="43" t="s">
        <v>48</v>
      </c>
      <c r="B5" s="43" t="s">
        <v>51</v>
      </c>
      <c r="C5" s="44" t="s">
        <v>49</v>
      </c>
      <c r="D5" s="44" t="s">
        <v>50</v>
      </c>
      <c r="E5" s="44" t="s">
        <v>57</v>
      </c>
      <c r="F5" s="44" t="s">
        <v>54</v>
      </c>
      <c r="G5" s="44" t="s">
        <v>59</v>
      </c>
      <c r="H5" s="44" t="s">
        <v>43</v>
      </c>
    </row>
    <row r="6" spans="1:8" ht="9.9499999999999993" customHeight="1" x14ac:dyDescent="0.25">
      <c r="A6" s="45"/>
      <c r="B6" s="45"/>
      <c r="C6" s="45"/>
      <c r="D6" s="45"/>
      <c r="E6" s="46"/>
      <c r="F6" s="46"/>
      <c r="G6" s="47"/>
      <c r="H6" s="48"/>
    </row>
    <row r="7" spans="1:8" ht="22.5" customHeight="1" x14ac:dyDescent="0.25">
      <c r="A7" s="485" t="s">
        <v>10</v>
      </c>
      <c r="B7" s="486"/>
      <c r="C7" s="486"/>
      <c r="D7" s="486"/>
      <c r="E7" s="486"/>
      <c r="F7" s="486"/>
      <c r="G7" s="486"/>
      <c r="H7" s="487"/>
    </row>
    <row r="8" spans="1:8" x14ac:dyDescent="0.2">
      <c r="A8" s="170" t="s">
        <v>52</v>
      </c>
      <c r="B8" s="170" t="s">
        <v>53</v>
      </c>
      <c r="C8" s="170" t="s">
        <v>55</v>
      </c>
      <c r="D8" s="170" t="s">
        <v>56</v>
      </c>
      <c r="E8" s="171">
        <f>35*2</f>
        <v>70</v>
      </c>
      <c r="F8" s="171">
        <v>3</v>
      </c>
      <c r="G8" s="172">
        <f>+E8*F8</f>
        <v>210</v>
      </c>
      <c r="H8" s="49"/>
    </row>
    <row r="9" spans="1:8" x14ac:dyDescent="0.2">
      <c r="A9" s="173" t="s">
        <v>60</v>
      </c>
      <c r="B9" s="173" t="s">
        <v>63</v>
      </c>
      <c r="C9" s="173" t="s">
        <v>61</v>
      </c>
      <c r="D9" s="173" t="s">
        <v>62</v>
      </c>
      <c r="E9" s="174">
        <v>300</v>
      </c>
      <c r="F9" s="174">
        <v>1</v>
      </c>
      <c r="G9" s="175">
        <f>+E9*F9</f>
        <v>300</v>
      </c>
      <c r="H9" s="50"/>
    </row>
    <row r="10" spans="1:8" x14ac:dyDescent="0.2">
      <c r="A10" s="58"/>
      <c r="B10" s="58"/>
      <c r="C10" s="58"/>
      <c r="D10" s="58"/>
      <c r="E10" s="59"/>
      <c r="F10" s="59"/>
      <c r="G10" s="51">
        <f t="shared" ref="G10:G29" si="0">+E10*F10</f>
        <v>0</v>
      </c>
      <c r="H10" s="50"/>
    </row>
    <row r="11" spans="1:8" x14ac:dyDescent="0.2">
      <c r="A11" s="58"/>
      <c r="B11" s="58"/>
      <c r="C11" s="58"/>
      <c r="D11" s="58"/>
      <c r="E11" s="59"/>
      <c r="F11" s="59"/>
      <c r="G11" s="51">
        <f t="shared" si="0"/>
        <v>0</v>
      </c>
      <c r="H11" s="50"/>
    </row>
    <row r="12" spans="1:8" x14ac:dyDescent="0.2">
      <c r="A12" s="58"/>
      <c r="B12" s="58"/>
      <c r="C12" s="58"/>
      <c r="D12" s="58"/>
      <c r="E12" s="59"/>
      <c r="F12" s="59"/>
      <c r="G12" s="51">
        <f t="shared" si="0"/>
        <v>0</v>
      </c>
      <c r="H12" s="50"/>
    </row>
    <row r="13" spans="1:8" x14ac:dyDescent="0.2">
      <c r="A13" s="58"/>
      <c r="B13" s="58"/>
      <c r="C13" s="58"/>
      <c r="D13" s="58"/>
      <c r="E13" s="59"/>
      <c r="F13" s="59"/>
      <c r="G13" s="51">
        <f t="shared" si="0"/>
        <v>0</v>
      </c>
      <c r="H13" s="50"/>
    </row>
    <row r="14" spans="1:8" x14ac:dyDescent="0.2">
      <c r="A14" s="58"/>
      <c r="B14" s="58"/>
      <c r="C14" s="58"/>
      <c r="D14" s="58"/>
      <c r="E14" s="59"/>
      <c r="F14" s="59"/>
      <c r="G14" s="51">
        <f t="shared" si="0"/>
        <v>0</v>
      </c>
      <c r="H14" s="50"/>
    </row>
    <row r="15" spans="1:8" x14ac:dyDescent="0.2">
      <c r="A15" s="58"/>
      <c r="B15" s="58"/>
      <c r="C15" s="58"/>
      <c r="D15" s="58"/>
      <c r="E15" s="59"/>
      <c r="F15" s="59"/>
      <c r="G15" s="51">
        <f t="shared" si="0"/>
        <v>0</v>
      </c>
      <c r="H15" s="50"/>
    </row>
    <row r="16" spans="1:8" x14ac:dyDescent="0.2">
      <c r="A16" s="58"/>
      <c r="B16" s="58"/>
      <c r="C16" s="58"/>
      <c r="D16" s="58"/>
      <c r="E16" s="59"/>
      <c r="F16" s="59"/>
      <c r="G16" s="51">
        <f t="shared" ref="G16:G23" si="1">+E16*F16</f>
        <v>0</v>
      </c>
      <c r="H16" s="50"/>
    </row>
    <row r="17" spans="1:8" x14ac:dyDescent="0.2">
      <c r="A17" s="58"/>
      <c r="B17" s="58"/>
      <c r="C17" s="58"/>
      <c r="D17" s="58"/>
      <c r="E17" s="59"/>
      <c r="F17" s="59"/>
      <c r="G17" s="51">
        <f t="shared" si="1"/>
        <v>0</v>
      </c>
      <c r="H17" s="50"/>
    </row>
    <row r="18" spans="1:8" x14ac:dyDescent="0.2">
      <c r="A18" s="58"/>
      <c r="B18" s="58"/>
      <c r="C18" s="58"/>
      <c r="D18" s="58"/>
      <c r="E18" s="59"/>
      <c r="F18" s="59"/>
      <c r="G18" s="51">
        <f t="shared" si="1"/>
        <v>0</v>
      </c>
      <c r="H18" s="50"/>
    </row>
    <row r="19" spans="1:8" x14ac:dyDescent="0.2">
      <c r="A19" s="58"/>
      <c r="B19" s="58"/>
      <c r="C19" s="58"/>
      <c r="D19" s="58"/>
      <c r="E19" s="59"/>
      <c r="F19" s="59"/>
      <c r="G19" s="51">
        <f t="shared" si="1"/>
        <v>0</v>
      </c>
      <c r="H19" s="50"/>
    </row>
    <row r="20" spans="1:8" x14ac:dyDescent="0.2">
      <c r="A20" s="58"/>
      <c r="B20" s="58"/>
      <c r="C20" s="58"/>
      <c r="D20" s="58"/>
      <c r="E20" s="59"/>
      <c r="F20" s="59"/>
      <c r="G20" s="51">
        <f t="shared" si="1"/>
        <v>0</v>
      </c>
      <c r="H20" s="50"/>
    </row>
    <row r="21" spans="1:8" x14ac:dyDescent="0.2">
      <c r="A21" s="58"/>
      <c r="B21" s="58"/>
      <c r="C21" s="58"/>
      <c r="D21" s="58"/>
      <c r="E21" s="59"/>
      <c r="F21" s="59"/>
      <c r="G21" s="51">
        <f t="shared" si="1"/>
        <v>0</v>
      </c>
      <c r="H21" s="50"/>
    </row>
    <row r="22" spans="1:8" x14ac:dyDescent="0.2">
      <c r="A22" s="58"/>
      <c r="B22" s="58"/>
      <c r="C22" s="58"/>
      <c r="D22" s="58"/>
      <c r="E22" s="59"/>
      <c r="F22" s="59"/>
      <c r="G22" s="51">
        <f t="shared" si="1"/>
        <v>0</v>
      </c>
      <c r="H22" s="50"/>
    </row>
    <row r="23" spans="1:8" x14ac:dyDescent="0.2">
      <c r="A23" s="58"/>
      <c r="B23" s="58"/>
      <c r="C23" s="58"/>
      <c r="D23" s="58"/>
      <c r="E23" s="59"/>
      <c r="F23" s="59"/>
      <c r="G23" s="51">
        <f t="shared" si="1"/>
        <v>0</v>
      </c>
      <c r="H23" s="50"/>
    </row>
    <row r="24" spans="1:8" x14ac:dyDescent="0.2">
      <c r="A24" s="58"/>
      <c r="B24" s="58"/>
      <c r="C24" s="58"/>
      <c r="D24" s="58"/>
      <c r="E24" s="59"/>
      <c r="F24" s="59"/>
      <c r="G24" s="51">
        <f t="shared" si="0"/>
        <v>0</v>
      </c>
      <c r="H24" s="50"/>
    </row>
    <row r="25" spans="1:8" x14ac:dyDescent="0.2">
      <c r="A25" s="58"/>
      <c r="B25" s="58"/>
      <c r="C25" s="58"/>
      <c r="D25" s="58"/>
      <c r="E25" s="59"/>
      <c r="F25" s="59"/>
      <c r="G25" s="51">
        <f t="shared" si="0"/>
        <v>0</v>
      </c>
      <c r="H25" s="50"/>
    </row>
    <row r="26" spans="1:8" x14ac:dyDescent="0.2">
      <c r="A26" s="58"/>
      <c r="B26" s="58"/>
      <c r="C26" s="58"/>
      <c r="D26" s="58"/>
      <c r="E26" s="59"/>
      <c r="F26" s="59"/>
      <c r="G26" s="51">
        <f t="shared" si="0"/>
        <v>0</v>
      </c>
      <c r="H26" s="50"/>
    </row>
    <row r="27" spans="1:8" x14ac:dyDescent="0.2">
      <c r="A27" s="58"/>
      <c r="B27" s="58"/>
      <c r="C27" s="58"/>
      <c r="D27" s="58"/>
      <c r="E27" s="59"/>
      <c r="F27" s="59"/>
      <c r="G27" s="51">
        <f t="shared" si="0"/>
        <v>0</v>
      </c>
      <c r="H27" s="50"/>
    </row>
    <row r="28" spans="1:8" x14ac:dyDescent="0.2">
      <c r="A28" s="58"/>
      <c r="B28" s="58"/>
      <c r="C28" s="58"/>
      <c r="D28" s="58"/>
      <c r="E28" s="59"/>
      <c r="F28" s="59"/>
      <c r="G28" s="51">
        <f t="shared" si="0"/>
        <v>0</v>
      </c>
      <c r="H28" s="50"/>
    </row>
    <row r="29" spans="1:8" x14ac:dyDescent="0.2">
      <c r="A29" s="58"/>
      <c r="B29" s="58"/>
      <c r="C29" s="58"/>
      <c r="D29" s="58"/>
      <c r="E29" s="59"/>
      <c r="F29" s="59"/>
      <c r="G29" s="51">
        <f t="shared" si="0"/>
        <v>0</v>
      </c>
      <c r="H29" s="52"/>
    </row>
    <row r="30" spans="1:8" ht="15.75" x14ac:dyDescent="0.25">
      <c r="A30" s="53" t="s">
        <v>64</v>
      </c>
      <c r="B30" s="54"/>
      <c r="C30" s="54"/>
      <c r="D30" s="54"/>
      <c r="E30" s="55"/>
      <c r="F30" s="55"/>
      <c r="G30" s="56">
        <f>SUM(G8:G29)</f>
        <v>510</v>
      </c>
      <c r="H30" s="57">
        <f>G30*$B$3</f>
        <v>153</v>
      </c>
    </row>
    <row r="31" spans="1:8" ht="9.9499999999999993" customHeight="1" x14ac:dyDescent="0.25">
      <c r="A31" s="45"/>
      <c r="B31" s="45"/>
      <c r="C31" s="45"/>
      <c r="D31" s="45"/>
      <c r="E31" s="46"/>
      <c r="F31" s="46"/>
      <c r="G31" s="47"/>
      <c r="H31" s="48"/>
    </row>
    <row r="32" spans="1:8" ht="22.5" customHeight="1" x14ac:dyDescent="0.25">
      <c r="A32" s="485" t="s">
        <v>12</v>
      </c>
      <c r="B32" s="486"/>
      <c r="C32" s="486"/>
      <c r="D32" s="486"/>
      <c r="E32" s="486"/>
      <c r="F32" s="486"/>
      <c r="G32" s="486"/>
      <c r="H32" s="487"/>
    </row>
    <row r="33" spans="1:8" x14ac:dyDescent="0.2">
      <c r="A33" s="170" t="s">
        <v>52</v>
      </c>
      <c r="B33" s="170" t="s">
        <v>53</v>
      </c>
      <c r="C33" s="170" t="s">
        <v>55</v>
      </c>
      <c r="D33" s="170" t="s">
        <v>56</v>
      </c>
      <c r="E33" s="171">
        <f>35*2</f>
        <v>70</v>
      </c>
      <c r="F33" s="171">
        <v>4</v>
      </c>
      <c r="G33" s="172">
        <f>+E33*F33</f>
        <v>280</v>
      </c>
      <c r="H33" s="49"/>
    </row>
    <row r="34" spans="1:8" x14ac:dyDescent="0.2">
      <c r="A34" s="173" t="s">
        <v>60</v>
      </c>
      <c r="B34" s="170" t="s">
        <v>53</v>
      </c>
      <c r="C34" s="173" t="s">
        <v>61</v>
      </c>
      <c r="D34" s="170" t="s">
        <v>56</v>
      </c>
      <c r="E34" s="174">
        <v>200</v>
      </c>
      <c r="F34" s="174">
        <v>1</v>
      </c>
      <c r="G34" s="175">
        <f>+E34*F34</f>
        <v>200</v>
      </c>
      <c r="H34" s="50"/>
    </row>
    <row r="35" spans="1:8" x14ac:dyDescent="0.2">
      <c r="A35" s="58"/>
      <c r="B35" s="58"/>
      <c r="C35" s="58"/>
      <c r="D35" s="58"/>
      <c r="E35" s="59"/>
      <c r="F35" s="59"/>
      <c r="G35" s="51">
        <f t="shared" ref="G35:G58" si="2">+E35*F35</f>
        <v>0</v>
      </c>
      <c r="H35" s="50"/>
    </row>
    <row r="36" spans="1:8" x14ac:dyDescent="0.2">
      <c r="A36" s="58"/>
      <c r="B36" s="58"/>
      <c r="C36" s="58"/>
      <c r="D36" s="58"/>
      <c r="E36" s="59"/>
      <c r="F36" s="59"/>
      <c r="G36" s="51">
        <f t="shared" si="2"/>
        <v>0</v>
      </c>
      <c r="H36" s="50"/>
    </row>
    <row r="37" spans="1:8" x14ac:dyDescent="0.2">
      <c r="A37" s="58"/>
      <c r="B37" s="58"/>
      <c r="C37" s="58"/>
      <c r="D37" s="58"/>
      <c r="E37" s="59"/>
      <c r="F37" s="59"/>
      <c r="G37" s="51">
        <f t="shared" si="2"/>
        <v>0</v>
      </c>
      <c r="H37" s="50"/>
    </row>
    <row r="38" spans="1:8" x14ac:dyDescent="0.2">
      <c r="A38" s="58"/>
      <c r="B38" s="58"/>
      <c r="C38" s="58"/>
      <c r="D38" s="58"/>
      <c r="E38" s="59"/>
      <c r="F38" s="59"/>
      <c r="G38" s="51">
        <f t="shared" si="2"/>
        <v>0</v>
      </c>
      <c r="H38" s="50"/>
    </row>
    <row r="39" spans="1:8" x14ac:dyDescent="0.2">
      <c r="A39" s="58"/>
      <c r="B39" s="58"/>
      <c r="C39" s="58"/>
      <c r="D39" s="58"/>
      <c r="E39" s="59"/>
      <c r="F39" s="59"/>
      <c r="G39" s="51">
        <f t="shared" si="2"/>
        <v>0</v>
      </c>
      <c r="H39" s="50"/>
    </row>
    <row r="40" spans="1:8" x14ac:dyDescent="0.2">
      <c r="A40" s="58"/>
      <c r="B40" s="58"/>
      <c r="C40" s="58"/>
      <c r="D40" s="58"/>
      <c r="E40" s="59"/>
      <c r="F40" s="59"/>
      <c r="G40" s="51">
        <f t="shared" si="2"/>
        <v>0</v>
      </c>
      <c r="H40" s="50"/>
    </row>
    <row r="41" spans="1:8" x14ac:dyDescent="0.2">
      <c r="A41" s="58"/>
      <c r="B41" s="58"/>
      <c r="C41" s="58"/>
      <c r="D41" s="58"/>
      <c r="E41" s="59"/>
      <c r="F41" s="59"/>
      <c r="G41" s="51">
        <f t="shared" ref="G41:G47" si="3">+E41*F41</f>
        <v>0</v>
      </c>
      <c r="H41" s="50"/>
    </row>
    <row r="42" spans="1:8" x14ac:dyDescent="0.2">
      <c r="A42" s="58"/>
      <c r="B42" s="58"/>
      <c r="C42" s="58"/>
      <c r="D42" s="58"/>
      <c r="E42" s="59"/>
      <c r="F42" s="59"/>
      <c r="G42" s="51">
        <f>+E42*F42</f>
        <v>0</v>
      </c>
      <c r="H42" s="50"/>
    </row>
    <row r="43" spans="1:8" x14ac:dyDescent="0.2">
      <c r="A43" s="58"/>
      <c r="B43" s="58"/>
      <c r="C43" s="58"/>
      <c r="D43" s="58"/>
      <c r="E43" s="59"/>
      <c r="F43" s="59"/>
      <c r="G43" s="51">
        <f>+E43*F43</f>
        <v>0</v>
      </c>
      <c r="H43" s="50"/>
    </row>
    <row r="44" spans="1:8" x14ac:dyDescent="0.2">
      <c r="A44" s="58"/>
      <c r="B44" s="58"/>
      <c r="C44" s="58"/>
      <c r="D44" s="58"/>
      <c r="E44" s="59"/>
      <c r="F44" s="59"/>
      <c r="G44" s="51">
        <f>+E44*F44</f>
        <v>0</v>
      </c>
      <c r="H44" s="50"/>
    </row>
    <row r="45" spans="1:8" x14ac:dyDescent="0.2">
      <c r="A45" s="58"/>
      <c r="B45" s="58"/>
      <c r="C45" s="58"/>
      <c r="D45" s="58"/>
      <c r="E45" s="59"/>
      <c r="F45" s="59"/>
      <c r="G45" s="51">
        <f>+E45*F45</f>
        <v>0</v>
      </c>
      <c r="H45" s="50"/>
    </row>
    <row r="46" spans="1:8" x14ac:dyDescent="0.2">
      <c r="A46" s="58"/>
      <c r="B46" s="58"/>
      <c r="C46" s="58"/>
      <c r="D46" s="58"/>
      <c r="E46" s="59"/>
      <c r="F46" s="59"/>
      <c r="G46" s="51">
        <f t="shared" si="3"/>
        <v>0</v>
      </c>
      <c r="H46" s="50"/>
    </row>
    <row r="47" spans="1:8" x14ac:dyDescent="0.2">
      <c r="A47" s="58"/>
      <c r="B47" s="58"/>
      <c r="C47" s="58"/>
      <c r="D47" s="58"/>
      <c r="E47" s="59"/>
      <c r="F47" s="59"/>
      <c r="G47" s="51">
        <f t="shared" si="3"/>
        <v>0</v>
      </c>
      <c r="H47" s="50"/>
    </row>
    <row r="48" spans="1:8" x14ac:dyDescent="0.2">
      <c r="A48" s="58"/>
      <c r="B48" s="58"/>
      <c r="C48" s="58"/>
      <c r="D48" s="58"/>
      <c r="E48" s="59"/>
      <c r="F48" s="59"/>
      <c r="G48" s="51">
        <f>+E48*F48</f>
        <v>0</v>
      </c>
      <c r="H48" s="50"/>
    </row>
    <row r="49" spans="1:8" x14ac:dyDescent="0.2">
      <c r="A49" s="58"/>
      <c r="B49" s="58"/>
      <c r="C49" s="58"/>
      <c r="D49" s="58"/>
      <c r="E49" s="59"/>
      <c r="F49" s="59"/>
      <c r="G49" s="51">
        <f>+E49*F49</f>
        <v>0</v>
      </c>
      <c r="H49" s="50"/>
    </row>
    <row r="50" spans="1:8" x14ac:dyDescent="0.2">
      <c r="A50" s="58"/>
      <c r="B50" s="58"/>
      <c r="C50" s="58"/>
      <c r="D50" s="58"/>
      <c r="E50" s="59"/>
      <c r="F50" s="59"/>
      <c r="G50" s="51">
        <f>+E50*F50</f>
        <v>0</v>
      </c>
      <c r="H50" s="50"/>
    </row>
    <row r="51" spans="1:8" x14ac:dyDescent="0.2">
      <c r="A51" s="58"/>
      <c r="B51" s="58"/>
      <c r="C51" s="58"/>
      <c r="D51" s="58"/>
      <c r="E51" s="59"/>
      <c r="F51" s="59"/>
      <c r="G51" s="51">
        <f>+E51*F51</f>
        <v>0</v>
      </c>
      <c r="H51" s="50"/>
    </row>
    <row r="52" spans="1:8" x14ac:dyDescent="0.2">
      <c r="A52" s="58"/>
      <c r="B52" s="58"/>
      <c r="C52" s="58"/>
      <c r="D52" s="58"/>
      <c r="E52" s="59"/>
      <c r="F52" s="59"/>
      <c r="G52" s="51">
        <f>+E52*F52</f>
        <v>0</v>
      </c>
      <c r="H52" s="50"/>
    </row>
    <row r="53" spans="1:8" x14ac:dyDescent="0.2">
      <c r="A53" s="58"/>
      <c r="B53" s="58"/>
      <c r="C53" s="58"/>
      <c r="D53" s="58"/>
      <c r="E53" s="59"/>
      <c r="F53" s="59"/>
      <c r="G53" s="51">
        <f t="shared" si="2"/>
        <v>0</v>
      </c>
      <c r="H53" s="50"/>
    </row>
    <row r="54" spans="1:8" x14ac:dyDescent="0.2">
      <c r="A54" s="58"/>
      <c r="B54" s="58"/>
      <c r="C54" s="58"/>
      <c r="D54" s="58"/>
      <c r="E54" s="59"/>
      <c r="F54" s="59"/>
      <c r="G54" s="51">
        <f t="shared" si="2"/>
        <v>0</v>
      </c>
      <c r="H54" s="50"/>
    </row>
    <row r="55" spans="1:8" x14ac:dyDescent="0.2">
      <c r="A55" s="58"/>
      <c r="B55" s="58"/>
      <c r="C55" s="58"/>
      <c r="D55" s="58"/>
      <c r="E55" s="59"/>
      <c r="F55" s="59"/>
      <c r="G55" s="51">
        <f t="shared" si="2"/>
        <v>0</v>
      </c>
      <c r="H55" s="50"/>
    </row>
    <row r="56" spans="1:8" x14ac:dyDescent="0.2">
      <c r="A56" s="58"/>
      <c r="B56" s="58"/>
      <c r="C56" s="58"/>
      <c r="D56" s="58"/>
      <c r="E56" s="59"/>
      <c r="F56" s="59"/>
      <c r="G56" s="51">
        <f t="shared" si="2"/>
        <v>0</v>
      </c>
      <c r="H56" s="50"/>
    </row>
    <row r="57" spans="1:8" x14ac:dyDescent="0.2">
      <c r="A57" s="58"/>
      <c r="B57" s="58"/>
      <c r="C57" s="58"/>
      <c r="D57" s="58"/>
      <c r="E57" s="59"/>
      <c r="F57" s="59"/>
      <c r="G57" s="51">
        <f t="shared" si="2"/>
        <v>0</v>
      </c>
      <c r="H57" s="50"/>
    </row>
    <row r="58" spans="1:8" x14ac:dyDescent="0.2">
      <c r="A58" s="58"/>
      <c r="B58" s="58"/>
      <c r="C58" s="58"/>
      <c r="D58" s="58"/>
      <c r="E58" s="59"/>
      <c r="F58" s="59"/>
      <c r="G58" s="51">
        <f t="shared" si="2"/>
        <v>0</v>
      </c>
      <c r="H58" s="52"/>
    </row>
    <row r="59" spans="1:8" ht="15.75" x14ac:dyDescent="0.25">
      <c r="A59" s="53" t="s">
        <v>66</v>
      </c>
      <c r="B59" s="54"/>
      <c r="C59" s="54"/>
      <c r="D59" s="54"/>
      <c r="E59" s="55"/>
      <c r="F59" s="55"/>
      <c r="G59" s="56">
        <f>SUM(G33:G58)</f>
        <v>480</v>
      </c>
      <c r="H59" s="57">
        <f>G59*$B$3</f>
        <v>144</v>
      </c>
    </row>
    <row r="60" spans="1:8" ht="9.9499999999999993" customHeight="1" x14ac:dyDescent="0.25">
      <c r="A60" s="45"/>
      <c r="B60" s="45"/>
      <c r="C60" s="45"/>
      <c r="D60" s="45"/>
      <c r="E60" s="46"/>
      <c r="F60" s="46"/>
      <c r="G60" s="47"/>
      <c r="H60" s="48"/>
    </row>
    <row r="61" spans="1:8" ht="22.5" customHeight="1" x14ac:dyDescent="0.25">
      <c r="A61" s="485" t="s">
        <v>11</v>
      </c>
      <c r="B61" s="486"/>
      <c r="C61" s="486"/>
      <c r="D61" s="486"/>
      <c r="E61" s="486"/>
      <c r="F61" s="486"/>
      <c r="G61" s="486"/>
      <c r="H61" s="487"/>
    </row>
    <row r="62" spans="1:8" x14ac:dyDescent="0.2">
      <c r="A62" s="170" t="s">
        <v>52</v>
      </c>
      <c r="B62" s="170" t="s">
        <v>53</v>
      </c>
      <c r="C62" s="170" t="s">
        <v>55</v>
      </c>
      <c r="D62" s="170" t="s">
        <v>56</v>
      </c>
      <c r="E62" s="171">
        <f>35*2</f>
        <v>70</v>
      </c>
      <c r="F62" s="171">
        <v>2</v>
      </c>
      <c r="G62" s="172">
        <f>+E62*F62</f>
        <v>140</v>
      </c>
      <c r="H62" s="49"/>
    </row>
    <row r="63" spans="1:8" x14ac:dyDescent="0.2">
      <c r="A63" s="173" t="s">
        <v>60</v>
      </c>
      <c r="B63" s="170" t="s">
        <v>67</v>
      </c>
      <c r="C63" s="173" t="s">
        <v>55</v>
      </c>
      <c r="D63" s="170" t="s">
        <v>68</v>
      </c>
      <c r="E63" s="174">
        <v>50</v>
      </c>
      <c r="F63" s="174">
        <v>6</v>
      </c>
      <c r="G63" s="175">
        <f>+E63*F63</f>
        <v>300</v>
      </c>
      <c r="H63" s="50"/>
    </row>
    <row r="64" spans="1:8" x14ac:dyDescent="0.2">
      <c r="A64" s="58"/>
      <c r="B64" s="58"/>
      <c r="C64" s="58"/>
      <c r="D64" s="58"/>
      <c r="E64" s="59"/>
      <c r="F64" s="59"/>
      <c r="G64" s="51">
        <f t="shared" ref="G64:G87" si="4">+E64*F64</f>
        <v>0</v>
      </c>
      <c r="H64" s="50"/>
    </row>
    <row r="65" spans="1:8" x14ac:dyDescent="0.2">
      <c r="A65" s="58"/>
      <c r="B65" s="58"/>
      <c r="C65" s="58"/>
      <c r="D65" s="58"/>
      <c r="E65" s="59"/>
      <c r="F65" s="59"/>
      <c r="G65" s="51">
        <f t="shared" si="4"/>
        <v>0</v>
      </c>
      <c r="H65" s="50"/>
    </row>
    <row r="66" spans="1:8" x14ac:dyDescent="0.2">
      <c r="A66" s="58"/>
      <c r="B66" s="58"/>
      <c r="C66" s="58"/>
      <c r="D66" s="58"/>
      <c r="E66" s="59"/>
      <c r="F66" s="59"/>
      <c r="G66" s="51">
        <f t="shared" si="4"/>
        <v>0</v>
      </c>
      <c r="H66" s="50"/>
    </row>
    <row r="67" spans="1:8" x14ac:dyDescent="0.2">
      <c r="A67" s="58"/>
      <c r="B67" s="58"/>
      <c r="C67" s="58"/>
      <c r="D67" s="58"/>
      <c r="E67" s="59"/>
      <c r="F67" s="59"/>
      <c r="G67" s="51">
        <f t="shared" si="4"/>
        <v>0</v>
      </c>
      <c r="H67" s="50"/>
    </row>
    <row r="68" spans="1:8" x14ac:dyDescent="0.2">
      <c r="A68" s="58"/>
      <c r="B68" s="58"/>
      <c r="C68" s="58"/>
      <c r="D68" s="58"/>
      <c r="E68" s="59"/>
      <c r="F68" s="59"/>
      <c r="G68" s="51">
        <f t="shared" si="4"/>
        <v>0</v>
      </c>
      <c r="H68" s="50"/>
    </row>
    <row r="69" spans="1:8" x14ac:dyDescent="0.2">
      <c r="A69" s="58"/>
      <c r="B69" s="58"/>
      <c r="C69" s="58"/>
      <c r="D69" s="58"/>
      <c r="E69" s="59"/>
      <c r="F69" s="59"/>
      <c r="G69" s="51">
        <f t="shared" si="4"/>
        <v>0</v>
      </c>
      <c r="H69" s="50"/>
    </row>
    <row r="70" spans="1:8" x14ac:dyDescent="0.2">
      <c r="A70" s="58"/>
      <c r="B70" s="58"/>
      <c r="C70" s="58"/>
      <c r="D70" s="58"/>
      <c r="E70" s="59"/>
      <c r="F70" s="59"/>
      <c r="G70" s="51">
        <f t="shared" si="4"/>
        <v>0</v>
      </c>
      <c r="H70" s="50"/>
    </row>
    <row r="71" spans="1:8" x14ac:dyDescent="0.2">
      <c r="A71" s="58"/>
      <c r="B71" s="58"/>
      <c r="C71" s="58"/>
      <c r="D71" s="58"/>
      <c r="E71" s="59"/>
      <c r="F71" s="59"/>
      <c r="G71" s="51">
        <f t="shared" si="4"/>
        <v>0</v>
      </c>
      <c r="H71" s="50"/>
    </row>
    <row r="72" spans="1:8" x14ac:dyDescent="0.2">
      <c r="A72" s="58"/>
      <c r="B72" s="58"/>
      <c r="C72" s="58"/>
      <c r="D72" s="58"/>
      <c r="E72" s="59"/>
      <c r="F72" s="59"/>
      <c r="G72" s="51">
        <f t="shared" si="4"/>
        <v>0</v>
      </c>
      <c r="H72" s="50"/>
    </row>
    <row r="73" spans="1:8" x14ac:dyDescent="0.2">
      <c r="A73" s="58"/>
      <c r="B73" s="58"/>
      <c r="C73" s="58"/>
      <c r="D73" s="58"/>
      <c r="E73" s="59"/>
      <c r="F73" s="59"/>
      <c r="G73" s="51">
        <f t="shared" si="4"/>
        <v>0</v>
      </c>
      <c r="H73" s="50"/>
    </row>
    <row r="74" spans="1:8" x14ac:dyDescent="0.2">
      <c r="A74" s="58"/>
      <c r="B74" s="58"/>
      <c r="C74" s="58"/>
      <c r="D74" s="58"/>
      <c r="E74" s="59"/>
      <c r="F74" s="59"/>
      <c r="G74" s="51">
        <f t="shared" ref="G74:G81" si="5">+E74*F74</f>
        <v>0</v>
      </c>
      <c r="H74" s="50"/>
    </row>
    <row r="75" spans="1:8" x14ac:dyDescent="0.2">
      <c r="A75" s="58"/>
      <c r="B75" s="58"/>
      <c r="C75" s="58"/>
      <c r="D75" s="58"/>
      <c r="E75" s="59"/>
      <c r="F75" s="59"/>
      <c r="G75" s="51">
        <f t="shared" si="5"/>
        <v>0</v>
      </c>
      <c r="H75" s="50"/>
    </row>
    <row r="76" spans="1:8" x14ac:dyDescent="0.2">
      <c r="A76" s="58"/>
      <c r="B76" s="58"/>
      <c r="C76" s="58"/>
      <c r="D76" s="58"/>
      <c r="E76" s="59"/>
      <c r="F76" s="59"/>
      <c r="G76" s="51">
        <f t="shared" si="5"/>
        <v>0</v>
      </c>
      <c r="H76" s="50"/>
    </row>
    <row r="77" spans="1:8" x14ac:dyDescent="0.2">
      <c r="A77" s="58"/>
      <c r="B77" s="58"/>
      <c r="C77" s="58"/>
      <c r="D77" s="58"/>
      <c r="E77" s="59"/>
      <c r="F77" s="59"/>
      <c r="G77" s="51">
        <f t="shared" si="5"/>
        <v>0</v>
      </c>
      <c r="H77" s="50"/>
    </row>
    <row r="78" spans="1:8" x14ac:dyDescent="0.2">
      <c r="A78" s="58"/>
      <c r="B78" s="58"/>
      <c r="C78" s="58"/>
      <c r="D78" s="58"/>
      <c r="E78" s="59"/>
      <c r="F78" s="59"/>
      <c r="G78" s="51">
        <f t="shared" si="5"/>
        <v>0</v>
      </c>
      <c r="H78" s="50"/>
    </row>
    <row r="79" spans="1:8" x14ac:dyDescent="0.2">
      <c r="A79" s="58"/>
      <c r="B79" s="58"/>
      <c r="C79" s="58"/>
      <c r="D79" s="58"/>
      <c r="E79" s="59"/>
      <c r="F79" s="59"/>
      <c r="G79" s="51">
        <f t="shared" si="5"/>
        <v>0</v>
      </c>
      <c r="H79" s="50"/>
    </row>
    <row r="80" spans="1:8" x14ac:dyDescent="0.2">
      <c r="A80" s="58"/>
      <c r="B80" s="58"/>
      <c r="C80" s="58"/>
      <c r="D80" s="58"/>
      <c r="E80" s="59"/>
      <c r="F80" s="59"/>
      <c r="G80" s="51">
        <f t="shared" si="5"/>
        <v>0</v>
      </c>
      <c r="H80" s="50"/>
    </row>
    <row r="81" spans="1:8" x14ac:dyDescent="0.2">
      <c r="A81" s="58"/>
      <c r="B81" s="58"/>
      <c r="C81" s="58"/>
      <c r="D81" s="58"/>
      <c r="E81" s="59"/>
      <c r="F81" s="59"/>
      <c r="G81" s="51">
        <f t="shared" si="5"/>
        <v>0</v>
      </c>
      <c r="H81" s="50"/>
    </row>
    <row r="82" spans="1:8" x14ac:dyDescent="0.2">
      <c r="A82" s="58"/>
      <c r="B82" s="58"/>
      <c r="C82" s="58"/>
      <c r="D82" s="58"/>
      <c r="E82" s="59"/>
      <c r="F82" s="59"/>
      <c r="G82" s="51">
        <f t="shared" si="4"/>
        <v>0</v>
      </c>
      <c r="H82" s="50"/>
    </row>
    <row r="83" spans="1:8" x14ac:dyDescent="0.2">
      <c r="A83" s="58"/>
      <c r="B83" s="58"/>
      <c r="C83" s="58"/>
      <c r="D83" s="58"/>
      <c r="E83" s="59"/>
      <c r="F83" s="59"/>
      <c r="G83" s="51">
        <f t="shared" si="4"/>
        <v>0</v>
      </c>
      <c r="H83" s="50"/>
    </row>
    <row r="84" spans="1:8" x14ac:dyDescent="0.2">
      <c r="A84" s="58"/>
      <c r="B84" s="58"/>
      <c r="C84" s="58"/>
      <c r="D84" s="58"/>
      <c r="E84" s="59"/>
      <c r="F84" s="59"/>
      <c r="G84" s="51">
        <f t="shared" si="4"/>
        <v>0</v>
      </c>
      <c r="H84" s="50"/>
    </row>
    <row r="85" spans="1:8" x14ac:dyDescent="0.2">
      <c r="A85" s="58"/>
      <c r="B85" s="58"/>
      <c r="C85" s="58"/>
      <c r="D85" s="58"/>
      <c r="E85" s="59"/>
      <c r="F85" s="59"/>
      <c r="G85" s="51">
        <f t="shared" si="4"/>
        <v>0</v>
      </c>
      <c r="H85" s="50"/>
    </row>
    <row r="86" spans="1:8" x14ac:dyDescent="0.2">
      <c r="A86" s="58"/>
      <c r="B86" s="58"/>
      <c r="C86" s="58"/>
      <c r="D86" s="58"/>
      <c r="E86" s="59"/>
      <c r="F86" s="59"/>
      <c r="G86" s="51">
        <f t="shared" si="4"/>
        <v>0</v>
      </c>
      <c r="H86" s="50"/>
    </row>
    <row r="87" spans="1:8" x14ac:dyDescent="0.2">
      <c r="A87" s="58"/>
      <c r="B87" s="58"/>
      <c r="C87" s="58"/>
      <c r="D87" s="58"/>
      <c r="E87" s="59"/>
      <c r="F87" s="59"/>
      <c r="G87" s="51">
        <f t="shared" si="4"/>
        <v>0</v>
      </c>
      <c r="H87" s="52"/>
    </row>
    <row r="88" spans="1:8" ht="15.75" x14ac:dyDescent="0.25">
      <c r="A88" s="53" t="s">
        <v>69</v>
      </c>
      <c r="B88" s="54"/>
      <c r="C88" s="54"/>
      <c r="D88" s="54"/>
      <c r="E88" s="55"/>
      <c r="F88" s="55"/>
      <c r="G88" s="56">
        <f>SUM(G62:G87)</f>
        <v>440</v>
      </c>
      <c r="H88" s="57">
        <f>G88*$B$3</f>
        <v>132</v>
      </c>
    </row>
  </sheetData>
  <sheetProtection password="EDAF" sheet="1" formatCells="0" formatRows="0"/>
  <mergeCells count="3">
    <mergeCell ref="A7:H7"/>
    <mergeCell ref="A32:H32"/>
    <mergeCell ref="A61:H6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&amp;L&amp;10Anlage Reisekosten zur Anlage 1 Ausgaben- und Finanzierungsplan</oddHeader>
    <oddFooter>&amp;L&amp;8TAB-12463/03.23&amp;R&amp;8Seite &amp;P von &amp;N</oddFooter>
  </headerFooter>
  <rowBreaks count="2" manualBreakCount="2">
    <brk id="30" max="16383" man="1"/>
    <brk id="5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opLeftCell="B1" zoomScaleNormal="100" workbookViewId="0">
      <selection activeCell="E18" sqref="E18:F18"/>
    </sheetView>
  </sheetViews>
  <sheetFormatPr baseColWidth="10" defaultColWidth="11.5546875" defaultRowHeight="11.25" x14ac:dyDescent="0.2"/>
  <cols>
    <col min="1" max="1" width="3.77734375" style="1" hidden="1" customWidth="1"/>
    <col min="2" max="2" width="18.77734375" style="1" customWidth="1"/>
    <col min="3" max="3" width="9.21875" style="1" customWidth="1"/>
    <col min="4" max="6" width="17.77734375" style="7" customWidth="1"/>
    <col min="7" max="7" width="11.5546875" style="7"/>
    <col min="8" max="16384" width="11.5546875" style="1"/>
  </cols>
  <sheetData>
    <row r="1" spans="1:7" ht="12.75" x14ac:dyDescent="0.2">
      <c r="B1" s="5" t="s">
        <v>85</v>
      </c>
      <c r="C1" s="5"/>
      <c r="D1" s="6"/>
      <c r="E1" s="6"/>
      <c r="F1" s="6"/>
    </row>
    <row r="2" spans="1:7" ht="12.75" x14ac:dyDescent="0.2">
      <c r="B2" s="68"/>
      <c r="C2" s="68"/>
      <c r="D2" s="69"/>
      <c r="E2" s="69"/>
      <c r="F2" s="69"/>
    </row>
    <row r="3" spans="1:7" ht="15" x14ac:dyDescent="0.25">
      <c r="B3" s="502" t="s">
        <v>275</v>
      </c>
      <c r="C3" s="502"/>
      <c r="D3" s="502"/>
      <c r="E3" s="502"/>
      <c r="F3" s="502"/>
    </row>
    <row r="4" spans="1:7" ht="15" x14ac:dyDescent="0.25">
      <c r="B4" s="502" t="s">
        <v>276</v>
      </c>
      <c r="C4" s="502"/>
      <c r="D4" s="502"/>
      <c r="E4" s="502"/>
      <c r="F4" s="502"/>
    </row>
    <row r="5" spans="1:7" ht="26.25" customHeight="1" x14ac:dyDescent="0.25">
      <c r="A5"/>
      <c r="B5" s="8"/>
      <c r="C5" s="8"/>
      <c r="D5" s="9"/>
      <c r="E5" s="9"/>
      <c r="F5" s="9"/>
    </row>
    <row r="6" spans="1:7" ht="33" customHeight="1" x14ac:dyDescent="0.2">
      <c r="A6"/>
      <c r="B6" s="73" t="s">
        <v>87</v>
      </c>
      <c r="C6" s="503" t="s">
        <v>93</v>
      </c>
      <c r="D6" s="504"/>
      <c r="E6" s="504"/>
      <c r="F6" s="505"/>
    </row>
    <row r="7" spans="1:7" ht="31.5" customHeight="1" x14ac:dyDescent="0.2">
      <c r="A7"/>
      <c r="B7" s="73" t="s">
        <v>86</v>
      </c>
      <c r="C7" s="503" t="s">
        <v>156</v>
      </c>
      <c r="D7" s="504"/>
      <c r="E7" s="504"/>
      <c r="F7" s="505"/>
    </row>
    <row r="8" spans="1:7" ht="22.5" customHeight="1" x14ac:dyDescent="0.2">
      <c r="B8" s="73" t="s">
        <v>28</v>
      </c>
      <c r="C8" s="503" t="s">
        <v>94</v>
      </c>
      <c r="D8" s="504"/>
      <c r="E8" s="504"/>
      <c r="F8" s="505"/>
    </row>
    <row r="9" spans="1:7" ht="21" customHeight="1" x14ac:dyDescent="0.2">
      <c r="B9" s="10"/>
      <c r="C9" s="10"/>
      <c r="D9" s="10"/>
      <c r="E9" s="11"/>
      <c r="F9" s="11"/>
    </row>
    <row r="10" spans="1:7" ht="20.100000000000001" customHeight="1" x14ac:dyDescent="0.2">
      <c r="A10" s="184" t="s">
        <v>213</v>
      </c>
      <c r="B10" s="508" t="s">
        <v>29</v>
      </c>
      <c r="C10" s="509"/>
      <c r="D10" s="510"/>
      <c r="E10" s="511"/>
      <c r="F10" s="12" t="s">
        <v>38</v>
      </c>
    </row>
    <row r="11" spans="1:7" ht="36.75" customHeight="1" x14ac:dyDescent="0.2">
      <c r="A11" s="184" t="s">
        <v>0</v>
      </c>
      <c r="B11" s="13"/>
      <c r="C11" s="14"/>
      <c r="D11" s="15"/>
      <c r="E11" s="15"/>
      <c r="F11" s="15"/>
    </row>
    <row r="12" spans="1:7" customFormat="1" ht="22.5" customHeight="1" x14ac:dyDescent="0.2">
      <c r="A12" s="184" t="s">
        <v>18</v>
      </c>
      <c r="B12" s="15"/>
      <c r="C12" s="15"/>
      <c r="D12" s="16" t="s">
        <v>30</v>
      </c>
      <c r="E12" s="16" t="s">
        <v>31</v>
      </c>
      <c r="F12" s="17" t="s">
        <v>32</v>
      </c>
      <c r="G12" s="18"/>
    </row>
    <row r="13" spans="1:7" customFormat="1" ht="24.95" customHeight="1" x14ac:dyDescent="0.2">
      <c r="A13" s="184" t="s">
        <v>45</v>
      </c>
      <c r="B13" s="493" t="s">
        <v>88</v>
      </c>
      <c r="C13" s="494"/>
      <c r="D13" s="164" t="s">
        <v>95</v>
      </c>
      <c r="E13" s="164" t="s">
        <v>96</v>
      </c>
      <c r="F13" s="165" t="s">
        <v>97</v>
      </c>
      <c r="G13" s="18"/>
    </row>
    <row r="14" spans="1:7" customFormat="1" ht="24.95" customHeight="1" x14ac:dyDescent="0.2">
      <c r="A14" s="184" t="s">
        <v>157</v>
      </c>
      <c r="B14" s="493" t="s">
        <v>33</v>
      </c>
      <c r="C14" s="494"/>
      <c r="D14" s="166">
        <v>44656</v>
      </c>
      <c r="E14" s="166">
        <v>44657</v>
      </c>
      <c r="F14" s="167">
        <v>44656</v>
      </c>
      <c r="G14" s="18"/>
    </row>
    <row r="15" spans="1:7" customFormat="1" ht="24.95" customHeight="1" x14ac:dyDescent="0.2">
      <c r="A15" s="184" t="s">
        <v>158</v>
      </c>
      <c r="B15" s="493" t="s">
        <v>90</v>
      </c>
      <c r="C15" s="494"/>
      <c r="D15" s="168">
        <v>1100</v>
      </c>
      <c r="E15" s="168">
        <v>1120</v>
      </c>
      <c r="F15" s="168">
        <v>1110</v>
      </c>
      <c r="G15" s="18"/>
    </row>
    <row r="16" spans="1:7" ht="24.95" customHeight="1" x14ac:dyDescent="0.2">
      <c r="A16" s="2" t="s">
        <v>160</v>
      </c>
      <c r="B16" s="493" t="s">
        <v>91</v>
      </c>
      <c r="C16" s="494"/>
      <c r="D16" s="168">
        <v>119</v>
      </c>
      <c r="E16" s="168">
        <v>142.80000000000001</v>
      </c>
      <c r="F16" s="168">
        <v>130.9</v>
      </c>
    </row>
    <row r="17" spans="1:7" ht="24.95" customHeight="1" x14ac:dyDescent="0.2">
      <c r="A17" s="206" t="s">
        <v>161</v>
      </c>
      <c r="B17" s="493" t="s">
        <v>92</v>
      </c>
      <c r="C17" s="495"/>
      <c r="D17" s="169">
        <v>0.02</v>
      </c>
      <c r="E17" s="169"/>
      <c r="F17" s="169">
        <v>0.03</v>
      </c>
    </row>
    <row r="18" spans="1:7" ht="34.5" customHeight="1" x14ac:dyDescent="0.2">
      <c r="B18" s="19"/>
      <c r="C18" s="20"/>
      <c r="D18" s="21"/>
      <c r="E18" s="21"/>
      <c r="F18" s="22"/>
    </row>
    <row r="19" spans="1:7" ht="26.25" customHeight="1" x14ac:dyDescent="0.2">
      <c r="B19" s="493" t="s">
        <v>277</v>
      </c>
      <c r="C19" s="506"/>
      <c r="D19" s="506"/>
      <c r="E19" s="506"/>
      <c r="F19" s="12" t="s">
        <v>89</v>
      </c>
    </row>
    <row r="20" spans="1:7" ht="17.25" customHeight="1" x14ac:dyDescent="0.2">
      <c r="A20" s="207"/>
      <c r="B20" s="23"/>
      <c r="C20" s="70"/>
      <c r="D20" s="71"/>
      <c r="E20" s="71"/>
      <c r="F20" s="72"/>
    </row>
    <row r="21" spans="1:7" ht="29.25" customHeight="1" x14ac:dyDescent="0.2">
      <c r="A21" s="207"/>
      <c r="B21" s="507" t="s">
        <v>279</v>
      </c>
      <c r="C21" s="507"/>
      <c r="D21" s="507"/>
      <c r="E21" s="507"/>
      <c r="F21" s="507"/>
    </row>
    <row r="22" spans="1:7" ht="30.75" customHeight="1" x14ac:dyDescent="0.2">
      <c r="B22" s="496" t="s">
        <v>98</v>
      </c>
      <c r="C22" s="497"/>
      <c r="D22" s="199">
        <f>IF($F$19="Ja",($D$16-$D$16*D17),($D$15-$D$15*D17))</f>
        <v>1078</v>
      </c>
      <c r="E22" s="199">
        <f>IF($F$19="Ja",($E$16-$E$16*E17),($E$15-$E$15*E17))</f>
        <v>1120</v>
      </c>
      <c r="F22" s="199">
        <f>IF($F$19="Ja",($F$16-$F$16*F17),($F$15-$F$15*F17))</f>
        <v>1076.7</v>
      </c>
    </row>
    <row r="23" spans="1:7" ht="24.95" customHeight="1" x14ac:dyDescent="0.2">
      <c r="B23" s="23"/>
      <c r="C23" s="24"/>
      <c r="D23" s="25"/>
      <c r="E23" s="25"/>
      <c r="F23" s="25"/>
    </row>
    <row r="24" spans="1:7" ht="15" x14ac:dyDescent="0.2">
      <c r="B24" s="498" t="s">
        <v>278</v>
      </c>
      <c r="C24" s="499"/>
      <c r="D24" s="499"/>
      <c r="E24" s="499"/>
      <c r="F24" s="499"/>
    </row>
    <row r="25" spans="1:7" ht="15" x14ac:dyDescent="0.2">
      <c r="B25" s="500" t="s">
        <v>34</v>
      </c>
      <c r="C25" s="501"/>
      <c r="D25" s="501"/>
      <c r="E25" s="501"/>
      <c r="F25" s="501"/>
    </row>
    <row r="26" spans="1:7" ht="50.1" customHeight="1" x14ac:dyDescent="0.2">
      <c r="B26" s="488"/>
      <c r="C26" s="489"/>
      <c r="D26" s="489"/>
      <c r="E26" s="489"/>
      <c r="F26" s="490"/>
      <c r="G26" s="1"/>
    </row>
    <row r="27" spans="1:7" ht="12.75" x14ac:dyDescent="0.2">
      <c r="B27" s="26"/>
      <c r="C27" s="26"/>
      <c r="D27" s="27"/>
      <c r="E27" s="27"/>
      <c r="F27" s="27"/>
    </row>
    <row r="28" spans="1:7" ht="12.75" x14ac:dyDescent="0.2">
      <c r="B28" s="28"/>
      <c r="C28" s="28"/>
      <c r="D28" s="27"/>
      <c r="E28" s="27"/>
      <c r="F28" s="27"/>
    </row>
    <row r="29" spans="1:7" ht="15" x14ac:dyDescent="0.2">
      <c r="A29"/>
      <c r="B29" s="498" t="s">
        <v>35</v>
      </c>
      <c r="C29" s="499"/>
      <c r="D29" s="499"/>
      <c r="E29" s="499"/>
      <c r="F29" s="499"/>
    </row>
    <row r="30" spans="1:7" ht="15" x14ac:dyDescent="0.2">
      <c r="A30"/>
      <c r="B30" s="500" t="s">
        <v>34</v>
      </c>
      <c r="C30" s="501"/>
      <c r="D30" s="501"/>
      <c r="E30" s="501"/>
      <c r="F30" s="501"/>
    </row>
    <row r="31" spans="1:7" ht="50.1" customHeight="1" x14ac:dyDescent="0.2">
      <c r="A31"/>
      <c r="B31" s="488"/>
      <c r="C31" s="489"/>
      <c r="D31" s="489"/>
      <c r="E31" s="489"/>
      <c r="F31" s="490"/>
      <c r="G31" s="1"/>
    </row>
    <row r="32" spans="1:7" ht="29.25" customHeight="1" x14ac:dyDescent="0.2">
      <c r="B32" s="491"/>
      <c r="C32" s="492"/>
      <c r="D32" s="492"/>
      <c r="E32" s="492"/>
      <c r="F32" s="492"/>
    </row>
    <row r="33" spans="1:7" ht="15" x14ac:dyDescent="0.2">
      <c r="A33"/>
    </row>
    <row r="34" spans="1:7" ht="15" x14ac:dyDescent="0.2">
      <c r="A34"/>
    </row>
    <row r="36" spans="1:7" ht="12.75" x14ac:dyDescent="0.2">
      <c r="B36" s="29"/>
    </row>
    <row r="37" spans="1:7" customFormat="1" ht="15" x14ac:dyDescent="0.2">
      <c r="A37" s="1"/>
      <c r="D37" s="18"/>
      <c r="E37" s="18"/>
      <c r="F37" s="18"/>
      <c r="G37" s="18"/>
    </row>
    <row r="38" spans="1:7" customFormat="1" ht="15" x14ac:dyDescent="0.2">
      <c r="A38" s="1"/>
      <c r="D38" s="18"/>
      <c r="E38" s="18"/>
      <c r="F38" s="18"/>
      <c r="G38" s="18"/>
    </row>
    <row r="39" spans="1:7" customFormat="1" ht="15" x14ac:dyDescent="0.2">
      <c r="A39" s="1"/>
      <c r="D39" s="18"/>
      <c r="E39" s="18"/>
      <c r="F39" s="18"/>
      <c r="G39" s="18"/>
    </row>
    <row r="40" spans="1:7" ht="15" x14ac:dyDescent="0.2">
      <c r="B40"/>
    </row>
    <row r="41" spans="1:7" customFormat="1" ht="15" x14ac:dyDescent="0.2">
      <c r="A41" s="1"/>
      <c r="D41" s="18"/>
      <c r="E41" s="18"/>
      <c r="F41" s="18"/>
      <c r="G41" s="18"/>
    </row>
    <row r="42" spans="1:7" customFormat="1" ht="15" x14ac:dyDescent="0.2">
      <c r="A42" s="1"/>
      <c r="D42" s="18"/>
      <c r="E42" s="18"/>
      <c r="F42" s="18"/>
      <c r="G42" s="18"/>
    </row>
    <row r="43" spans="1:7" ht="15" x14ac:dyDescent="0.2">
      <c r="B43"/>
    </row>
    <row r="44" spans="1:7" ht="15" x14ac:dyDescent="0.2">
      <c r="B44"/>
    </row>
    <row r="45" spans="1:7" ht="15" x14ac:dyDescent="0.2">
      <c r="B45"/>
    </row>
    <row r="46" spans="1:7" ht="15" x14ac:dyDescent="0.2">
      <c r="B46"/>
    </row>
  </sheetData>
  <sheetProtection password="EDAF" sheet="1" formatCells="0"/>
  <mergeCells count="21">
    <mergeCell ref="B15:C15"/>
    <mergeCell ref="B3:F3"/>
    <mergeCell ref="C6:F6"/>
    <mergeCell ref="B19:E19"/>
    <mergeCell ref="B21:F21"/>
    <mergeCell ref="C7:F7"/>
    <mergeCell ref="C8:F8"/>
    <mergeCell ref="B10:E10"/>
    <mergeCell ref="B13:C13"/>
    <mergeCell ref="B14:C14"/>
    <mergeCell ref="B4:F4"/>
    <mergeCell ref="B31:F31"/>
    <mergeCell ref="B32:F32"/>
    <mergeCell ref="B16:C16"/>
    <mergeCell ref="B17:C17"/>
    <mergeCell ref="B22:C22"/>
    <mergeCell ref="B24:F24"/>
    <mergeCell ref="B25:F25"/>
    <mergeCell ref="B26:F26"/>
    <mergeCell ref="B30:F30"/>
    <mergeCell ref="B29:F29"/>
  </mergeCells>
  <dataValidations count="2">
    <dataValidation type="list" allowBlank="1" showInputMessage="1" showErrorMessage="1" sqref="F10 F19">
      <formula1>"Ja,Nein"</formula1>
    </dataValidation>
    <dataValidation type="list" allowBlank="1" showInputMessage="1" showErrorMessage="1" errorTitle="Ausgabenauswahl" error="Es kann nur ein Wert aus der Liste erfasst werden!" sqref="C7:F7">
      <formula1>$A$10:$A$17</formula1>
    </dataValidation>
  </dataValidations>
  <pageMargins left="0.51181102362204722" right="0.51181102362204722" top="0.51181102362204722" bottom="0.39370078740157483" header="0.31496062992125984" footer="0.31496062992125984"/>
  <pageSetup paperSize="9" scale="95" fitToHeight="0" orientation="portrait" r:id="rId1"/>
  <headerFooter>
    <oddFooter>&amp;L&amp;8TAB-12463/03.23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opLeftCell="B1" zoomScaleNormal="100" workbookViewId="0">
      <selection activeCell="E18" sqref="E18:F18"/>
    </sheetView>
  </sheetViews>
  <sheetFormatPr baseColWidth="10" defaultColWidth="11.5546875" defaultRowHeight="11.25" x14ac:dyDescent="0.2"/>
  <cols>
    <col min="1" max="1" width="3.77734375" style="1" hidden="1" customWidth="1"/>
    <col min="2" max="2" width="18.77734375" style="1" customWidth="1"/>
    <col min="3" max="3" width="9.21875" style="1" customWidth="1"/>
    <col min="4" max="6" width="17.77734375" style="7" customWidth="1"/>
    <col min="7" max="7" width="11.5546875" style="7"/>
    <col min="8" max="16384" width="11.5546875" style="1"/>
  </cols>
  <sheetData>
    <row r="1" spans="1:7" ht="12.75" x14ac:dyDescent="0.2">
      <c r="B1" s="5" t="s">
        <v>85</v>
      </c>
      <c r="C1" s="5"/>
      <c r="D1" s="6"/>
      <c r="E1" s="6"/>
      <c r="F1" s="6"/>
    </row>
    <row r="2" spans="1:7" ht="12.75" x14ac:dyDescent="0.2">
      <c r="B2" s="68"/>
      <c r="C2" s="68"/>
      <c r="D2" s="69"/>
      <c r="E2" s="69"/>
      <c r="F2" s="69"/>
    </row>
    <row r="3" spans="1:7" ht="15" x14ac:dyDescent="0.25">
      <c r="B3" s="502" t="s">
        <v>275</v>
      </c>
      <c r="C3" s="502"/>
      <c r="D3" s="502"/>
      <c r="E3" s="502"/>
      <c r="F3" s="502"/>
    </row>
    <row r="4" spans="1:7" ht="15" x14ac:dyDescent="0.25">
      <c r="B4" s="502" t="s">
        <v>276</v>
      </c>
      <c r="C4" s="502"/>
      <c r="D4" s="502"/>
      <c r="E4" s="502"/>
      <c r="F4" s="502"/>
    </row>
    <row r="5" spans="1:7" ht="26.25" customHeight="1" x14ac:dyDescent="0.25">
      <c r="A5"/>
      <c r="B5" s="8"/>
      <c r="C5" s="8"/>
      <c r="D5" s="9"/>
      <c r="E5" s="9"/>
      <c r="F5" s="9"/>
    </row>
    <row r="6" spans="1:7" ht="33" customHeight="1" x14ac:dyDescent="0.2">
      <c r="A6"/>
      <c r="B6" s="304" t="s">
        <v>87</v>
      </c>
      <c r="C6" s="503" t="s">
        <v>93</v>
      </c>
      <c r="D6" s="504"/>
      <c r="E6" s="504"/>
      <c r="F6" s="505"/>
    </row>
    <row r="7" spans="1:7" ht="31.5" customHeight="1" x14ac:dyDescent="0.2">
      <c r="A7"/>
      <c r="B7" s="304" t="s">
        <v>86</v>
      </c>
      <c r="C7" s="503" t="s">
        <v>157</v>
      </c>
      <c r="D7" s="504"/>
      <c r="E7" s="504"/>
      <c r="F7" s="505"/>
    </row>
    <row r="8" spans="1:7" ht="22.5" customHeight="1" x14ac:dyDescent="0.2">
      <c r="B8" s="304" t="s">
        <v>28</v>
      </c>
      <c r="C8" s="503" t="s">
        <v>280</v>
      </c>
      <c r="D8" s="504"/>
      <c r="E8" s="504"/>
      <c r="F8" s="505"/>
    </row>
    <row r="9" spans="1:7" ht="21" customHeight="1" x14ac:dyDescent="0.2">
      <c r="B9" s="10"/>
      <c r="C9" s="10"/>
      <c r="D9" s="10"/>
      <c r="E9" s="303"/>
      <c r="F9" s="303"/>
    </row>
    <row r="10" spans="1:7" ht="20.100000000000001" customHeight="1" x14ac:dyDescent="0.2">
      <c r="A10" s="184" t="s">
        <v>213</v>
      </c>
      <c r="B10" s="508" t="s">
        <v>29</v>
      </c>
      <c r="C10" s="509"/>
      <c r="D10" s="510"/>
      <c r="E10" s="511"/>
      <c r="F10" s="12" t="s">
        <v>38</v>
      </c>
    </row>
    <row r="11" spans="1:7" ht="36.75" customHeight="1" x14ac:dyDescent="0.2">
      <c r="A11" s="184" t="s">
        <v>0</v>
      </c>
      <c r="B11" s="13"/>
      <c r="C11" s="14"/>
      <c r="D11" s="15"/>
      <c r="E11" s="15"/>
      <c r="F11" s="15"/>
    </row>
    <row r="12" spans="1:7" customFormat="1" ht="22.5" customHeight="1" x14ac:dyDescent="0.2">
      <c r="A12" s="184" t="s">
        <v>18</v>
      </c>
      <c r="B12" s="15"/>
      <c r="C12" s="15"/>
      <c r="D12" s="16" t="s">
        <v>30</v>
      </c>
      <c r="E12" s="16" t="s">
        <v>31</v>
      </c>
      <c r="F12" s="17" t="s">
        <v>32</v>
      </c>
      <c r="G12" s="18"/>
    </row>
    <row r="13" spans="1:7" customFormat="1" ht="24.95" customHeight="1" x14ac:dyDescent="0.2">
      <c r="A13" s="184" t="s">
        <v>45</v>
      </c>
      <c r="B13" s="493" t="s">
        <v>88</v>
      </c>
      <c r="C13" s="494"/>
      <c r="D13" s="164" t="s">
        <v>281</v>
      </c>
      <c r="E13" s="164" t="s">
        <v>282</v>
      </c>
      <c r="F13" s="165" t="s">
        <v>283</v>
      </c>
      <c r="G13" s="18"/>
    </row>
    <row r="14" spans="1:7" customFormat="1" ht="24.95" customHeight="1" x14ac:dyDescent="0.2">
      <c r="A14" s="184" t="s">
        <v>157</v>
      </c>
      <c r="B14" s="493" t="s">
        <v>33</v>
      </c>
      <c r="C14" s="494"/>
      <c r="D14" s="166">
        <v>44656</v>
      </c>
      <c r="E14" s="166">
        <v>44657</v>
      </c>
      <c r="F14" s="167">
        <v>44656</v>
      </c>
      <c r="G14" s="18"/>
    </row>
    <row r="15" spans="1:7" customFormat="1" ht="24.95" customHeight="1" x14ac:dyDescent="0.2">
      <c r="A15" s="184" t="s">
        <v>158</v>
      </c>
      <c r="B15" s="493" t="s">
        <v>90</v>
      </c>
      <c r="C15" s="494"/>
      <c r="D15" s="168">
        <v>1555</v>
      </c>
      <c r="E15" s="168">
        <v>1495</v>
      </c>
      <c r="F15" s="168">
        <v>1535</v>
      </c>
      <c r="G15" s="18"/>
    </row>
    <row r="16" spans="1:7" ht="24.95" customHeight="1" x14ac:dyDescent="0.2">
      <c r="A16" s="2" t="s">
        <v>160</v>
      </c>
      <c r="B16" s="493" t="s">
        <v>91</v>
      </c>
      <c r="C16" s="494"/>
      <c r="D16" s="168">
        <v>119</v>
      </c>
      <c r="E16" s="168">
        <v>142.80000000000001</v>
      </c>
      <c r="F16" s="168">
        <v>130.9</v>
      </c>
    </row>
    <row r="17" spans="1:7" ht="24.95" customHeight="1" x14ac:dyDescent="0.2">
      <c r="A17" s="206" t="s">
        <v>161</v>
      </c>
      <c r="B17" s="493" t="s">
        <v>92</v>
      </c>
      <c r="C17" s="495"/>
      <c r="D17" s="169">
        <v>0.02</v>
      </c>
      <c r="E17" s="169"/>
      <c r="F17" s="169">
        <v>0.03</v>
      </c>
    </row>
    <row r="18" spans="1:7" ht="34.5" customHeight="1" x14ac:dyDescent="0.2">
      <c r="B18" s="19"/>
      <c r="C18" s="20"/>
      <c r="D18" s="21"/>
      <c r="E18" s="21"/>
      <c r="F18" s="22"/>
    </row>
    <row r="19" spans="1:7" ht="26.25" customHeight="1" x14ac:dyDescent="0.2">
      <c r="B19" s="493" t="s">
        <v>277</v>
      </c>
      <c r="C19" s="506"/>
      <c r="D19" s="506"/>
      <c r="E19" s="506"/>
      <c r="F19" s="12" t="s">
        <v>89</v>
      </c>
    </row>
    <row r="20" spans="1:7" ht="17.25" customHeight="1" x14ac:dyDescent="0.2">
      <c r="A20" s="207"/>
      <c r="B20" s="23"/>
      <c r="C20" s="70"/>
      <c r="D20" s="71"/>
      <c r="E20" s="71"/>
      <c r="F20" s="72"/>
    </row>
    <row r="21" spans="1:7" ht="29.25" customHeight="1" x14ac:dyDescent="0.2">
      <c r="A21" s="207"/>
      <c r="B21" s="507" t="s">
        <v>279</v>
      </c>
      <c r="C21" s="507"/>
      <c r="D21" s="507"/>
      <c r="E21" s="507"/>
      <c r="F21" s="507"/>
    </row>
    <row r="22" spans="1:7" ht="30.75" customHeight="1" x14ac:dyDescent="0.2">
      <c r="B22" s="496" t="s">
        <v>98</v>
      </c>
      <c r="C22" s="497"/>
      <c r="D22" s="199">
        <f>IF($F$19="Ja",($D$16-$D$16*D17),($D$15-$D$15*D17))</f>
        <v>1523.9</v>
      </c>
      <c r="E22" s="199">
        <f>IF($F$19="Ja",($E$16-$E$16*E17),($E$15-$E$15*E17))</f>
        <v>1495</v>
      </c>
      <c r="F22" s="199">
        <f>IF($F$19="Ja",($F$16-$F$16*F17),($F$15-$F$15*F17))</f>
        <v>1488.95</v>
      </c>
    </row>
    <row r="23" spans="1:7" ht="24.95" customHeight="1" x14ac:dyDescent="0.2">
      <c r="B23" s="23"/>
      <c r="C23" s="24"/>
      <c r="D23" s="25"/>
      <c r="E23" s="25"/>
      <c r="F23" s="25"/>
    </row>
    <row r="24" spans="1:7" ht="15" x14ac:dyDescent="0.2">
      <c r="B24" s="498" t="s">
        <v>278</v>
      </c>
      <c r="C24" s="499"/>
      <c r="D24" s="499"/>
      <c r="E24" s="499"/>
      <c r="F24" s="499"/>
    </row>
    <row r="25" spans="1:7" ht="15" x14ac:dyDescent="0.2">
      <c r="B25" s="500" t="s">
        <v>34</v>
      </c>
      <c r="C25" s="501"/>
      <c r="D25" s="501"/>
      <c r="E25" s="501"/>
      <c r="F25" s="501"/>
    </row>
    <row r="26" spans="1:7" ht="50.1" customHeight="1" x14ac:dyDescent="0.2">
      <c r="B26" s="488"/>
      <c r="C26" s="489"/>
      <c r="D26" s="489"/>
      <c r="E26" s="489"/>
      <c r="F26" s="490"/>
      <c r="G26" s="1"/>
    </row>
    <row r="27" spans="1:7" ht="12.75" x14ac:dyDescent="0.2">
      <c r="B27" s="26"/>
      <c r="C27" s="26"/>
      <c r="D27" s="27"/>
      <c r="E27" s="27"/>
      <c r="F27" s="27"/>
    </row>
    <row r="28" spans="1:7" ht="12.75" x14ac:dyDescent="0.2">
      <c r="B28" s="28"/>
      <c r="C28" s="28"/>
      <c r="D28" s="27"/>
      <c r="E28" s="27"/>
      <c r="F28" s="27"/>
    </row>
    <row r="29" spans="1:7" ht="15" x14ac:dyDescent="0.2">
      <c r="A29"/>
      <c r="B29" s="498" t="s">
        <v>35</v>
      </c>
      <c r="C29" s="499"/>
      <c r="D29" s="499"/>
      <c r="E29" s="499"/>
      <c r="F29" s="499"/>
    </row>
    <row r="30" spans="1:7" ht="15" x14ac:dyDescent="0.2">
      <c r="A30"/>
      <c r="B30" s="500" t="s">
        <v>34</v>
      </c>
      <c r="C30" s="501"/>
      <c r="D30" s="501"/>
      <c r="E30" s="501"/>
      <c r="F30" s="501"/>
    </row>
    <row r="31" spans="1:7" ht="50.1" customHeight="1" x14ac:dyDescent="0.2">
      <c r="A31"/>
      <c r="B31" s="488"/>
      <c r="C31" s="489"/>
      <c r="D31" s="489"/>
      <c r="E31" s="489"/>
      <c r="F31" s="490"/>
      <c r="G31" s="1"/>
    </row>
    <row r="32" spans="1:7" ht="29.25" customHeight="1" x14ac:dyDescent="0.2">
      <c r="B32" s="491"/>
      <c r="C32" s="492"/>
      <c r="D32" s="492"/>
      <c r="E32" s="492"/>
      <c r="F32" s="492"/>
    </row>
    <row r="33" spans="1:7" ht="15" x14ac:dyDescent="0.2">
      <c r="A33"/>
    </row>
    <row r="34" spans="1:7" ht="15" x14ac:dyDescent="0.2">
      <c r="A34"/>
    </row>
    <row r="36" spans="1:7" ht="12.75" x14ac:dyDescent="0.2">
      <c r="B36" s="38"/>
    </row>
    <row r="37" spans="1:7" customFormat="1" ht="15" x14ac:dyDescent="0.2">
      <c r="A37" s="1"/>
      <c r="D37" s="18"/>
      <c r="E37" s="18"/>
      <c r="F37" s="18"/>
      <c r="G37" s="18"/>
    </row>
    <row r="38" spans="1:7" customFormat="1" ht="15" x14ac:dyDescent="0.2">
      <c r="A38" s="1"/>
      <c r="D38" s="18"/>
      <c r="E38" s="18"/>
      <c r="F38" s="18"/>
      <c r="G38" s="18"/>
    </row>
    <row r="39" spans="1:7" customFormat="1" ht="15" x14ac:dyDescent="0.2">
      <c r="A39" s="1"/>
      <c r="D39" s="18"/>
      <c r="E39" s="18"/>
      <c r="F39" s="18"/>
      <c r="G39" s="18"/>
    </row>
    <row r="40" spans="1:7" ht="15" x14ac:dyDescent="0.2">
      <c r="B40"/>
    </row>
    <row r="41" spans="1:7" customFormat="1" ht="15" x14ac:dyDescent="0.2">
      <c r="A41" s="1"/>
      <c r="D41" s="18"/>
      <c r="E41" s="18"/>
      <c r="F41" s="18"/>
      <c r="G41" s="18"/>
    </row>
    <row r="42" spans="1:7" customFormat="1" ht="15" x14ac:dyDescent="0.2">
      <c r="A42" s="1"/>
      <c r="D42" s="18"/>
      <c r="E42" s="18"/>
      <c r="F42" s="18"/>
      <c r="G42" s="18"/>
    </row>
    <row r="43" spans="1:7" ht="15" x14ac:dyDescent="0.2">
      <c r="B43"/>
    </row>
    <row r="44" spans="1:7" ht="15" x14ac:dyDescent="0.2">
      <c r="B44"/>
    </row>
    <row r="45" spans="1:7" ht="15" x14ac:dyDescent="0.2">
      <c r="B45"/>
    </row>
    <row r="46" spans="1:7" ht="15" x14ac:dyDescent="0.2">
      <c r="B46"/>
    </row>
  </sheetData>
  <sheetProtection password="EDAF" sheet="1" formatCells="0"/>
  <mergeCells count="21">
    <mergeCell ref="B3:F3"/>
    <mergeCell ref="B4:F4"/>
    <mergeCell ref="B21:F21"/>
    <mergeCell ref="C6:F6"/>
    <mergeCell ref="C7:F7"/>
    <mergeCell ref="C8:F8"/>
    <mergeCell ref="B10:E10"/>
    <mergeCell ref="B13:C13"/>
    <mergeCell ref="B14:C14"/>
    <mergeCell ref="B15:C15"/>
    <mergeCell ref="B16:C16"/>
    <mergeCell ref="B17:C17"/>
    <mergeCell ref="B19:E19"/>
    <mergeCell ref="B31:F31"/>
    <mergeCell ref="B32:F32"/>
    <mergeCell ref="B22:C22"/>
    <mergeCell ref="B24:F24"/>
    <mergeCell ref="B25:F25"/>
    <mergeCell ref="B26:F26"/>
    <mergeCell ref="B29:F29"/>
    <mergeCell ref="B30:F30"/>
  </mergeCells>
  <dataValidations count="2">
    <dataValidation type="list" allowBlank="1" showInputMessage="1" showErrorMessage="1" errorTitle="Ausgabenauswahl" error="Es kann nur ein Wert aus der Liste erfasst werden!" sqref="C7:F7">
      <formula1>$A$10:$A$17</formula1>
    </dataValidation>
    <dataValidation type="list" allowBlank="1" showInputMessage="1" showErrorMessage="1" sqref="F10 F19">
      <formula1>"Ja,Nein"</formula1>
    </dataValidation>
  </dataValidations>
  <pageMargins left="0.51181102362204722" right="0.51181102362204722" top="0.51181102362204722" bottom="0.39370078740157483" header="0.31496062992125984" footer="0.31496062992125984"/>
  <pageSetup paperSize="9" scale="95" fitToHeight="0" orientation="portrait" r:id="rId1"/>
  <headerFooter>
    <oddFooter xml:space="preserve">&amp;L&amp;8TAB-12463/03.23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opLeftCell="B1" zoomScaleNormal="100" workbookViewId="0">
      <selection activeCell="E18" sqref="E18:F18"/>
    </sheetView>
  </sheetViews>
  <sheetFormatPr baseColWidth="10" defaultColWidth="11.5546875" defaultRowHeight="11.25" x14ac:dyDescent="0.2"/>
  <cols>
    <col min="1" max="1" width="3.77734375" style="1" hidden="1" customWidth="1"/>
    <col min="2" max="2" width="18.77734375" style="1" customWidth="1"/>
    <col min="3" max="3" width="9.21875" style="1" customWidth="1"/>
    <col min="4" max="6" width="17.77734375" style="7" customWidth="1"/>
    <col min="7" max="7" width="11.5546875" style="7"/>
    <col min="8" max="16384" width="11.5546875" style="1"/>
  </cols>
  <sheetData>
    <row r="1" spans="1:7" ht="12.75" x14ac:dyDescent="0.2">
      <c r="B1" s="5" t="s">
        <v>85</v>
      </c>
      <c r="C1" s="5"/>
      <c r="D1" s="6"/>
      <c r="E1" s="6"/>
      <c r="F1" s="6"/>
    </row>
    <row r="2" spans="1:7" ht="12.75" x14ac:dyDescent="0.2">
      <c r="B2" s="68"/>
      <c r="C2" s="68"/>
      <c r="D2" s="69"/>
      <c r="E2" s="69"/>
      <c r="F2" s="69"/>
    </row>
    <row r="3" spans="1:7" ht="15" x14ac:dyDescent="0.25">
      <c r="B3" s="502" t="s">
        <v>275</v>
      </c>
      <c r="C3" s="502"/>
      <c r="D3" s="502"/>
      <c r="E3" s="502"/>
      <c r="F3" s="502"/>
    </row>
    <row r="4" spans="1:7" ht="15.75" x14ac:dyDescent="0.25">
      <c r="A4"/>
      <c r="B4" s="502" t="s">
        <v>276</v>
      </c>
      <c r="C4" s="502"/>
      <c r="D4" s="502"/>
      <c r="E4" s="502"/>
      <c r="F4" s="502"/>
    </row>
    <row r="5" spans="1:7" ht="26.25" customHeight="1" x14ac:dyDescent="0.25">
      <c r="A5"/>
      <c r="B5" s="378"/>
      <c r="C5" s="378"/>
      <c r="D5" s="378"/>
      <c r="E5" s="378"/>
      <c r="F5" s="378"/>
    </row>
    <row r="6" spans="1:7" ht="33" customHeight="1" x14ac:dyDescent="0.2">
      <c r="A6"/>
      <c r="B6" s="304" t="s">
        <v>87</v>
      </c>
      <c r="C6" s="503" t="s">
        <v>93</v>
      </c>
      <c r="D6" s="504"/>
      <c r="E6" s="504"/>
      <c r="F6" s="505"/>
    </row>
    <row r="7" spans="1:7" ht="31.5" customHeight="1" x14ac:dyDescent="0.2">
      <c r="A7"/>
      <c r="B7" s="304" t="s">
        <v>86</v>
      </c>
      <c r="C7" s="503" t="s">
        <v>45</v>
      </c>
      <c r="D7" s="504"/>
      <c r="E7" s="504"/>
      <c r="F7" s="505"/>
    </row>
    <row r="8" spans="1:7" ht="22.5" customHeight="1" x14ac:dyDescent="0.2">
      <c r="B8" s="304" t="s">
        <v>28</v>
      </c>
      <c r="C8" s="503" t="s">
        <v>284</v>
      </c>
      <c r="D8" s="504"/>
      <c r="E8" s="504"/>
      <c r="F8" s="505"/>
    </row>
    <row r="9" spans="1:7" ht="21" customHeight="1" x14ac:dyDescent="0.2">
      <c r="B9" s="10"/>
      <c r="C9" s="10"/>
      <c r="D9" s="10"/>
      <c r="E9" s="303"/>
      <c r="F9" s="303"/>
    </row>
    <row r="10" spans="1:7" ht="20.100000000000001" customHeight="1" x14ac:dyDescent="0.2">
      <c r="A10" s="184" t="s">
        <v>213</v>
      </c>
      <c r="B10" s="508" t="s">
        <v>29</v>
      </c>
      <c r="C10" s="509"/>
      <c r="D10" s="510"/>
      <c r="E10" s="511"/>
      <c r="F10" s="12" t="s">
        <v>38</v>
      </c>
    </row>
    <row r="11" spans="1:7" ht="36.75" customHeight="1" x14ac:dyDescent="0.2">
      <c r="A11" s="184" t="s">
        <v>0</v>
      </c>
      <c r="B11" s="13"/>
      <c r="C11" s="14"/>
      <c r="D11" s="15"/>
      <c r="E11" s="15"/>
      <c r="F11" s="15"/>
    </row>
    <row r="12" spans="1:7" customFormat="1" ht="22.5" customHeight="1" x14ac:dyDescent="0.2">
      <c r="A12" s="184" t="s">
        <v>18</v>
      </c>
      <c r="B12" s="15"/>
      <c r="C12" s="15"/>
      <c r="D12" s="16" t="s">
        <v>30</v>
      </c>
      <c r="E12" s="16" t="s">
        <v>31</v>
      </c>
      <c r="F12" s="17" t="s">
        <v>32</v>
      </c>
      <c r="G12" s="18"/>
    </row>
    <row r="13" spans="1:7" customFormat="1" ht="24.95" customHeight="1" x14ac:dyDescent="0.2">
      <c r="A13" s="184" t="s">
        <v>45</v>
      </c>
      <c r="B13" s="493" t="s">
        <v>88</v>
      </c>
      <c r="C13" s="494"/>
      <c r="D13" s="164" t="s">
        <v>285</v>
      </c>
      <c r="E13" s="164" t="s">
        <v>286</v>
      </c>
      <c r="F13" s="165" t="s">
        <v>287</v>
      </c>
      <c r="G13" s="18"/>
    </row>
    <row r="14" spans="1:7" customFormat="1" ht="24.95" customHeight="1" x14ac:dyDescent="0.2">
      <c r="A14" s="184" t="s">
        <v>157</v>
      </c>
      <c r="B14" s="493" t="s">
        <v>33</v>
      </c>
      <c r="C14" s="494"/>
      <c r="D14" s="166">
        <v>44656</v>
      </c>
      <c r="E14" s="166">
        <v>44657</v>
      </c>
      <c r="F14" s="167">
        <v>44656</v>
      </c>
      <c r="G14" s="18"/>
    </row>
    <row r="15" spans="1:7" customFormat="1" ht="24.95" customHeight="1" x14ac:dyDescent="0.2">
      <c r="A15" s="184" t="s">
        <v>158</v>
      </c>
      <c r="B15" s="493" t="s">
        <v>90</v>
      </c>
      <c r="C15" s="494"/>
      <c r="D15" s="168">
        <v>2431</v>
      </c>
      <c r="E15" s="168">
        <v>2653</v>
      </c>
      <c r="F15" s="168">
        <v>2555</v>
      </c>
      <c r="G15" s="18"/>
    </row>
    <row r="16" spans="1:7" ht="24.95" customHeight="1" x14ac:dyDescent="0.2">
      <c r="A16" s="2" t="s">
        <v>160</v>
      </c>
      <c r="B16" s="493" t="s">
        <v>91</v>
      </c>
      <c r="C16" s="494"/>
      <c r="D16" s="168">
        <v>119</v>
      </c>
      <c r="E16" s="168">
        <v>142.80000000000001</v>
      </c>
      <c r="F16" s="168">
        <v>130.9</v>
      </c>
    </row>
    <row r="17" spans="1:7" ht="24.95" customHeight="1" x14ac:dyDescent="0.2">
      <c r="A17" s="206" t="s">
        <v>161</v>
      </c>
      <c r="B17" s="493" t="s">
        <v>92</v>
      </c>
      <c r="C17" s="495"/>
      <c r="D17" s="169"/>
      <c r="E17" s="169">
        <v>0.03</v>
      </c>
      <c r="F17" s="169">
        <v>0.02</v>
      </c>
    </row>
    <row r="18" spans="1:7" ht="34.5" customHeight="1" x14ac:dyDescent="0.2">
      <c r="B18" s="19"/>
      <c r="C18" s="20"/>
      <c r="D18" s="21"/>
      <c r="E18" s="21"/>
      <c r="F18" s="22"/>
    </row>
    <row r="19" spans="1:7" ht="26.25" customHeight="1" x14ac:dyDescent="0.2">
      <c r="B19" s="493" t="s">
        <v>277</v>
      </c>
      <c r="C19" s="506"/>
      <c r="D19" s="506"/>
      <c r="E19" s="506"/>
      <c r="F19" s="12" t="s">
        <v>89</v>
      </c>
    </row>
    <row r="20" spans="1:7" ht="17.25" customHeight="1" x14ac:dyDescent="0.2">
      <c r="A20" s="207"/>
      <c r="B20" s="23"/>
      <c r="C20" s="70"/>
      <c r="D20" s="71"/>
      <c r="E20" s="71"/>
      <c r="F20" s="72"/>
    </row>
    <row r="21" spans="1:7" ht="29.25" customHeight="1" x14ac:dyDescent="0.2">
      <c r="A21" s="207"/>
      <c r="B21" s="507" t="s">
        <v>279</v>
      </c>
      <c r="C21" s="507"/>
      <c r="D21" s="507"/>
      <c r="E21" s="507"/>
      <c r="F21" s="507"/>
    </row>
    <row r="22" spans="1:7" ht="30.75" customHeight="1" x14ac:dyDescent="0.2">
      <c r="B22" s="496" t="s">
        <v>98</v>
      </c>
      <c r="C22" s="497"/>
      <c r="D22" s="199">
        <f>IF($F$19="Ja",($D$16-$D$16*D17),($D$15-$D$15*D17))</f>
        <v>2431</v>
      </c>
      <c r="E22" s="199">
        <f>IF($F$19="Ja",($E$16-$E$16*E17),($E$15-$E$15*E17))</f>
        <v>2573.41</v>
      </c>
      <c r="F22" s="199">
        <f>IF($F$19="Ja",($F$16-$F$16*F17),($F$15-$F$15*F17))</f>
        <v>2503.9</v>
      </c>
    </row>
    <row r="23" spans="1:7" ht="24.95" customHeight="1" x14ac:dyDescent="0.2">
      <c r="B23" s="23"/>
      <c r="C23" s="24"/>
      <c r="D23" s="25"/>
      <c r="E23" s="25"/>
      <c r="F23" s="25"/>
    </row>
    <row r="24" spans="1:7" ht="15" x14ac:dyDescent="0.2">
      <c r="B24" s="498" t="s">
        <v>278</v>
      </c>
      <c r="C24" s="499"/>
      <c r="D24" s="499"/>
      <c r="E24" s="499"/>
      <c r="F24" s="499"/>
    </row>
    <row r="25" spans="1:7" ht="15" x14ac:dyDescent="0.2">
      <c r="B25" s="500" t="s">
        <v>34</v>
      </c>
      <c r="C25" s="501"/>
      <c r="D25" s="501"/>
      <c r="E25" s="501"/>
      <c r="F25" s="501"/>
    </row>
    <row r="26" spans="1:7" ht="50.1" customHeight="1" x14ac:dyDescent="0.2">
      <c r="B26" s="488"/>
      <c r="C26" s="489"/>
      <c r="D26" s="489"/>
      <c r="E26" s="489"/>
      <c r="F26" s="490"/>
      <c r="G26" s="1"/>
    </row>
    <row r="27" spans="1:7" ht="12.75" x14ac:dyDescent="0.2">
      <c r="B27" s="26"/>
      <c r="C27" s="26"/>
      <c r="D27" s="27"/>
      <c r="E27" s="27"/>
      <c r="F27" s="27"/>
    </row>
    <row r="28" spans="1:7" ht="12.75" x14ac:dyDescent="0.2">
      <c r="B28" s="28"/>
      <c r="C28" s="28"/>
      <c r="D28" s="27"/>
      <c r="E28" s="27"/>
      <c r="F28" s="27"/>
    </row>
    <row r="29" spans="1:7" ht="15" x14ac:dyDescent="0.2">
      <c r="A29"/>
      <c r="B29" s="498" t="s">
        <v>35</v>
      </c>
      <c r="C29" s="499"/>
      <c r="D29" s="499"/>
      <c r="E29" s="499"/>
      <c r="F29" s="499"/>
    </row>
    <row r="30" spans="1:7" ht="15" x14ac:dyDescent="0.2">
      <c r="A30"/>
      <c r="B30" s="500" t="s">
        <v>34</v>
      </c>
      <c r="C30" s="501"/>
      <c r="D30" s="501"/>
      <c r="E30" s="501"/>
      <c r="F30" s="501"/>
    </row>
    <row r="31" spans="1:7" ht="50.1" customHeight="1" x14ac:dyDescent="0.2">
      <c r="A31"/>
      <c r="B31" s="488"/>
      <c r="C31" s="489"/>
      <c r="D31" s="489"/>
      <c r="E31" s="489"/>
      <c r="F31" s="490"/>
      <c r="G31" s="1"/>
    </row>
    <row r="32" spans="1:7" ht="29.25" customHeight="1" x14ac:dyDescent="0.2">
      <c r="B32" s="491"/>
      <c r="C32" s="492"/>
      <c r="D32" s="492"/>
      <c r="E32" s="492"/>
      <c r="F32" s="492"/>
    </row>
    <row r="33" spans="1:7" ht="15" x14ac:dyDescent="0.2">
      <c r="A33"/>
    </row>
    <row r="34" spans="1:7" ht="15" x14ac:dyDescent="0.2">
      <c r="A34"/>
    </row>
    <row r="36" spans="1:7" ht="12.75" x14ac:dyDescent="0.2">
      <c r="B36" s="38"/>
    </row>
    <row r="37" spans="1:7" customFormat="1" ht="15" x14ac:dyDescent="0.2">
      <c r="A37" s="1"/>
      <c r="D37" s="18"/>
      <c r="E37" s="18"/>
      <c r="F37" s="18"/>
      <c r="G37" s="18"/>
    </row>
    <row r="38" spans="1:7" customFormat="1" ht="15" x14ac:dyDescent="0.2">
      <c r="A38" s="1"/>
      <c r="D38" s="18"/>
      <c r="E38" s="18"/>
      <c r="F38" s="18"/>
      <c r="G38" s="18"/>
    </row>
    <row r="39" spans="1:7" customFormat="1" ht="15" x14ac:dyDescent="0.2">
      <c r="A39" s="1"/>
      <c r="D39" s="18"/>
      <c r="E39" s="18"/>
      <c r="F39" s="18"/>
      <c r="G39" s="18"/>
    </row>
    <row r="40" spans="1:7" ht="15" x14ac:dyDescent="0.2">
      <c r="B40"/>
    </row>
    <row r="41" spans="1:7" customFormat="1" ht="15" x14ac:dyDescent="0.2">
      <c r="A41" s="1"/>
      <c r="D41" s="18"/>
      <c r="E41" s="18"/>
      <c r="F41" s="18"/>
      <c r="G41" s="18"/>
    </row>
    <row r="42" spans="1:7" customFormat="1" ht="15" x14ac:dyDescent="0.2">
      <c r="A42" s="1"/>
      <c r="D42" s="18"/>
      <c r="E42" s="18"/>
      <c r="F42" s="18"/>
      <c r="G42" s="18"/>
    </row>
    <row r="43" spans="1:7" ht="15" x14ac:dyDescent="0.2">
      <c r="B43"/>
    </row>
    <row r="44" spans="1:7" ht="15" x14ac:dyDescent="0.2">
      <c r="B44"/>
    </row>
    <row r="45" spans="1:7" ht="15" x14ac:dyDescent="0.2">
      <c r="B45"/>
    </row>
    <row r="46" spans="1:7" ht="15" x14ac:dyDescent="0.2">
      <c r="B46"/>
    </row>
  </sheetData>
  <sheetProtection password="EDAF" sheet="1" formatCells="0"/>
  <mergeCells count="21">
    <mergeCell ref="B21:F21"/>
    <mergeCell ref="B3:F3"/>
    <mergeCell ref="C6:F6"/>
    <mergeCell ref="C7:F7"/>
    <mergeCell ref="C8:F8"/>
    <mergeCell ref="B10:E10"/>
    <mergeCell ref="B13:C13"/>
    <mergeCell ref="B14:C14"/>
    <mergeCell ref="B15:C15"/>
    <mergeCell ref="B16:C16"/>
    <mergeCell ref="B17:C17"/>
    <mergeCell ref="B19:E19"/>
    <mergeCell ref="B4:F4"/>
    <mergeCell ref="B31:F31"/>
    <mergeCell ref="B32:F32"/>
    <mergeCell ref="B22:C22"/>
    <mergeCell ref="B24:F24"/>
    <mergeCell ref="B25:F25"/>
    <mergeCell ref="B26:F26"/>
    <mergeCell ref="B29:F29"/>
    <mergeCell ref="B30:F30"/>
  </mergeCells>
  <dataValidations count="2">
    <dataValidation type="list" allowBlank="1" showInputMessage="1" showErrorMessage="1" sqref="F10 F19">
      <formula1>"Ja,Nein"</formula1>
    </dataValidation>
    <dataValidation type="list" allowBlank="1" showInputMessage="1" showErrorMessage="1" errorTitle="Ausgabenauswahl" error="Es kann nur ein Wert aus der Liste erfasst werden!" sqref="C7:F7">
      <formula1>$A$10:$A$17</formula1>
    </dataValidation>
  </dataValidations>
  <pageMargins left="0.51181102362204722" right="0.51181102362204722" top="0.51181102362204722" bottom="0.39370078740157483" header="0.31496062992125984" footer="0.31496062992125984"/>
  <pageSetup paperSize="9" scale="95" fitToHeight="0" orientation="portrait" r:id="rId1"/>
  <headerFooter>
    <oddFooter>&amp;L&amp;8TAB-12463/03.23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9</vt:i4>
      </vt:variant>
    </vt:vector>
  </HeadingPairs>
  <TitlesOfParts>
    <vt:vector size="19" baseType="lpstr">
      <vt:lpstr>Deckblatt</vt:lpstr>
      <vt:lpstr>Personalplanung</vt:lpstr>
      <vt:lpstr>Kalk.-Grundlage A</vt:lpstr>
      <vt:lpstr>Ausgabenplan A</vt:lpstr>
      <vt:lpstr>Finanzierungsplan A</vt:lpstr>
      <vt:lpstr>Anlage Reisekosten</vt:lpstr>
      <vt:lpstr>Angebotsvergleich</vt:lpstr>
      <vt:lpstr>Angebotsvergleich (2)</vt:lpstr>
      <vt:lpstr>Angebotsvergleich (3)</vt:lpstr>
      <vt:lpstr>Muster Kalkulation </vt:lpstr>
      <vt:lpstr>'Finanzierungsplan A'!Druckbereich</vt:lpstr>
      <vt:lpstr>Personalplanung!Druckbereich</vt:lpstr>
      <vt:lpstr>Angebotsvergleich!Drucktitel</vt:lpstr>
      <vt:lpstr>'Angebotsvergleich (2)'!Drucktitel</vt:lpstr>
      <vt:lpstr>'Angebotsvergleich (3)'!Drucktitel</vt:lpstr>
      <vt:lpstr>'Anlage Reisekosten'!Drucktitel</vt:lpstr>
      <vt:lpstr>'Ausgabenplan A'!Drucktitel</vt:lpstr>
      <vt:lpstr>'Kalk.-Grundlage A'!Drucktitel</vt:lpstr>
      <vt:lpstr>'Muster Kalkulation '!Drucktitel</vt:lpstr>
    </vt:vector>
  </TitlesOfParts>
  <Company>Thüringer Aufbaubank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 Winzer</dc:creator>
  <cp:lastModifiedBy>Udo Winzer</cp:lastModifiedBy>
  <cp:lastPrinted>2023-03-20T10:24:17Z</cp:lastPrinted>
  <dcterms:created xsi:type="dcterms:W3CDTF">2015-03-18T07:13:25Z</dcterms:created>
  <dcterms:modified xsi:type="dcterms:W3CDTF">2023-03-20T10:24:25Z</dcterms:modified>
</cp:coreProperties>
</file>