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N:\AIU\18 Agrar\Programme\2015 Zusammenarbeit LFE\Programmspez Schreiben_Formulare\02 Antrag\"/>
    </mc:Choice>
  </mc:AlternateContent>
  <bookViews>
    <workbookView xWindow="720" yWindow="120" windowWidth="24240" windowHeight="12525" tabRatio="828"/>
  </bookViews>
  <sheets>
    <sheet name="Deckblatt" sheetId="7" r:id="rId1"/>
    <sheet name="Personalplanung" sheetId="21" r:id="rId2"/>
    <sheet name="Kalkulationsgrundlage B-F" sheetId="10" r:id="rId3"/>
    <sheet name="Ausgabenplan B-F" sheetId="8" r:id="rId4"/>
    <sheet name="Finanzierungsplan B-F" sheetId="6" r:id="rId5"/>
    <sheet name="Anlage Reisekosten" sheetId="13" r:id="rId6"/>
    <sheet name="Angebotsvergleich" sheetId="11" r:id="rId7"/>
    <sheet name="Angebotsvergleich (2)" sheetId="19" r:id="rId8"/>
    <sheet name="Angebotsvergleich (3)" sheetId="20" r:id="rId9"/>
  </sheets>
  <definedNames>
    <definedName name="_xlnm.Print_Area" localSheetId="4">'Finanzierungsplan B-F'!$A$1:$C$31</definedName>
    <definedName name="_xlnm.Print_Area" localSheetId="1">Personalplanung!$A$1:$U$60</definedName>
    <definedName name="_xlnm.Print_Titles" localSheetId="6">Angebotsvergleich!$1:$15</definedName>
    <definedName name="_xlnm.Print_Titles" localSheetId="7">'Angebotsvergleich (2)'!$1:$15</definedName>
    <definedName name="_xlnm.Print_Titles" localSheetId="8">'Angebotsvergleich (3)'!$1:$15</definedName>
    <definedName name="_xlnm.Print_Titles" localSheetId="5">'Anlage Reisekosten'!$5:$5</definedName>
    <definedName name="_xlnm.Print_Titles" localSheetId="3">'Ausgabenplan B-F'!$1:$5</definedName>
    <definedName name="_xlnm.Print_Titles" localSheetId="2">'Kalkulationsgrundlage B-F'!$48:$48</definedName>
  </definedNames>
  <calcPr calcId="162913"/>
</workbook>
</file>

<file path=xl/calcChain.xml><?xml version="1.0" encoding="utf-8"?>
<calcChain xmlns="http://schemas.openxmlformats.org/spreadsheetml/2006/main">
  <c r="T21" i="21" l="1"/>
  <c r="U21" i="21"/>
  <c r="T22" i="21"/>
  <c r="U22" i="21"/>
  <c r="T23" i="21"/>
  <c r="U23" i="21"/>
  <c r="T24" i="21"/>
  <c r="U24" i="21"/>
  <c r="T25" i="21"/>
  <c r="U25" i="21"/>
  <c r="C12" i="10"/>
  <c r="E12" i="10"/>
  <c r="G12" i="10"/>
  <c r="I12" i="10"/>
  <c r="J12" i="10"/>
  <c r="K12" i="10" s="1"/>
  <c r="C13" i="10"/>
  <c r="E13" i="10"/>
  <c r="G13" i="10"/>
  <c r="I13" i="10"/>
  <c r="J13" i="10"/>
  <c r="K13" i="10" s="1"/>
  <c r="C14" i="10"/>
  <c r="I14" i="10" s="1"/>
  <c r="E14" i="10"/>
  <c r="G14" i="10"/>
  <c r="J14" i="10"/>
  <c r="C15" i="10"/>
  <c r="E15" i="10"/>
  <c r="G15" i="10"/>
  <c r="I15" i="10"/>
  <c r="J15" i="10"/>
  <c r="K15" i="10"/>
  <c r="C16" i="10"/>
  <c r="E16" i="10"/>
  <c r="G16" i="10"/>
  <c r="I16" i="10"/>
  <c r="J16" i="10"/>
  <c r="K16" i="10" s="1"/>
  <c r="C17" i="10"/>
  <c r="E17" i="10"/>
  <c r="G17" i="10"/>
  <c r="I17" i="10"/>
  <c r="J17" i="10"/>
  <c r="K17" i="10" s="1"/>
  <c r="C18" i="10"/>
  <c r="E18" i="10"/>
  <c r="G18" i="10"/>
  <c r="I18" i="10"/>
  <c r="J18" i="10"/>
  <c r="K18" i="10"/>
  <c r="C19" i="10"/>
  <c r="E19" i="10"/>
  <c r="G19" i="10"/>
  <c r="I19" i="10"/>
  <c r="J19" i="10"/>
  <c r="K19" i="10"/>
  <c r="C20" i="10"/>
  <c r="E20" i="10"/>
  <c r="G20" i="10"/>
  <c r="I20" i="10"/>
  <c r="J20" i="10"/>
  <c r="K20" i="10" s="1"/>
  <c r="C21" i="10"/>
  <c r="E21" i="10"/>
  <c r="G21" i="10"/>
  <c r="I21" i="10"/>
  <c r="J21" i="10"/>
  <c r="K21" i="10" s="1"/>
  <c r="K14" i="10" l="1"/>
  <c r="C8" i="10"/>
  <c r="C9" i="10"/>
  <c r="C10" i="10"/>
  <c r="C11" i="10"/>
  <c r="C22" i="10"/>
  <c r="C23" i="10"/>
  <c r="C24" i="10"/>
  <c r="C25" i="10"/>
  <c r="C26" i="10"/>
  <c r="C27" i="10"/>
  <c r="C28" i="10"/>
  <c r="C29" i="10"/>
  <c r="C30" i="10"/>
  <c r="C31" i="10"/>
  <c r="C32" i="10"/>
  <c r="C33" i="10"/>
  <c r="C34" i="10"/>
  <c r="C35" i="10"/>
  <c r="C36" i="10"/>
  <c r="T34" i="21"/>
  <c r="U34" i="21"/>
  <c r="T31" i="21"/>
  <c r="U31" i="21"/>
  <c r="T32" i="21"/>
  <c r="U32" i="21"/>
  <c r="T33" i="21"/>
  <c r="U33" i="21"/>
  <c r="T35" i="21"/>
  <c r="U35" i="21"/>
  <c r="T36" i="21"/>
  <c r="U36" i="21"/>
  <c r="T37" i="21"/>
  <c r="U37" i="21"/>
  <c r="U13" i="21" l="1"/>
  <c r="U14" i="21"/>
  <c r="U15" i="21"/>
  <c r="U16" i="21"/>
  <c r="U17" i="21"/>
  <c r="U18" i="21"/>
  <c r="U19" i="21"/>
  <c r="U20" i="21"/>
  <c r="U26" i="21"/>
  <c r="U27" i="21"/>
  <c r="U28" i="21"/>
  <c r="U29" i="21"/>
  <c r="U30" i="21"/>
  <c r="U38" i="21"/>
  <c r="T30" i="21" l="1"/>
  <c r="T38" i="21"/>
  <c r="T17" i="21"/>
  <c r="T18" i="21"/>
  <c r="T19" i="21"/>
  <c r="T20" i="21"/>
  <c r="T26" i="21"/>
  <c r="T27" i="21"/>
  <c r="T28" i="21"/>
  <c r="T29" i="21"/>
  <c r="T16" i="21"/>
  <c r="T15" i="21"/>
  <c r="T14" i="21"/>
  <c r="T13" i="21"/>
  <c r="T12" i="21"/>
  <c r="U12" i="21" s="1"/>
  <c r="T11" i="21"/>
  <c r="U11" i="21" s="1"/>
  <c r="T10" i="21"/>
  <c r="U10" i="21" s="1"/>
  <c r="T9" i="21"/>
  <c r="U9" i="21" s="1"/>
  <c r="C13" i="6" l="1"/>
  <c r="C18" i="6" s="1"/>
  <c r="C7" i="10"/>
  <c r="J36" i="10" l="1"/>
  <c r="J35" i="10"/>
  <c r="J34" i="10"/>
  <c r="J33" i="10"/>
  <c r="J32" i="10"/>
  <c r="J31" i="10"/>
  <c r="J30" i="10"/>
  <c r="J29" i="10"/>
  <c r="J28" i="10"/>
  <c r="J27" i="10"/>
  <c r="J26" i="10"/>
  <c r="J25" i="10"/>
  <c r="J24" i="10"/>
  <c r="J23" i="10"/>
  <c r="J22" i="10"/>
  <c r="J11" i="10"/>
  <c r="J10" i="10"/>
  <c r="J9" i="10"/>
  <c r="J8" i="10"/>
  <c r="J7" i="10" l="1"/>
  <c r="K8" i="10" l="1"/>
  <c r="K11" i="10"/>
  <c r="K24" i="10"/>
  <c r="K28" i="10"/>
  <c r="K32" i="10"/>
  <c r="K36" i="10"/>
  <c r="I36" i="10"/>
  <c r="I32" i="10"/>
  <c r="I28" i="10"/>
  <c r="I24" i="10"/>
  <c r="I22" i="10"/>
  <c r="G24" i="10"/>
  <c r="G25" i="10"/>
  <c r="G26" i="10"/>
  <c r="G28" i="10"/>
  <c r="G29" i="10"/>
  <c r="G30" i="10"/>
  <c r="G32" i="10"/>
  <c r="G33" i="10"/>
  <c r="G36" i="10"/>
  <c r="G8" i="10"/>
  <c r="E11" i="10"/>
  <c r="E24" i="10"/>
  <c r="E25" i="10"/>
  <c r="E26" i="10"/>
  <c r="E28" i="10"/>
  <c r="E29" i="10"/>
  <c r="E30" i="10"/>
  <c r="E32" i="10"/>
  <c r="E33" i="10"/>
  <c r="E36" i="10"/>
  <c r="E8" i="10"/>
  <c r="G9" i="10"/>
  <c r="I10" i="10"/>
  <c r="I11" i="10"/>
  <c r="G22" i="10"/>
  <c r="I23" i="10"/>
  <c r="K25" i="10"/>
  <c r="I26" i="10"/>
  <c r="G27" i="10"/>
  <c r="K29" i="10"/>
  <c r="I30" i="10"/>
  <c r="G31" i="10"/>
  <c r="K33" i="10"/>
  <c r="K34" i="10"/>
  <c r="I35" i="10"/>
  <c r="G7" i="10"/>
  <c r="E35" i="10" l="1"/>
  <c r="G35" i="10"/>
  <c r="I27" i="10"/>
  <c r="I31" i="10"/>
  <c r="K31" i="10"/>
  <c r="K27" i="10"/>
  <c r="K22" i="10"/>
  <c r="I25" i="10"/>
  <c r="I29" i="10"/>
  <c r="I33" i="10"/>
  <c r="K35" i="10"/>
  <c r="K30" i="10"/>
  <c r="K26" i="10"/>
  <c r="E31" i="10"/>
  <c r="E27" i="10"/>
  <c r="E22" i="10"/>
  <c r="E34" i="10"/>
  <c r="I34" i="10"/>
  <c r="G34" i="10"/>
  <c r="I9" i="10"/>
  <c r="K9" i="10"/>
  <c r="E9" i="10"/>
  <c r="G10" i="10"/>
  <c r="K10" i="10"/>
  <c r="E10" i="10"/>
  <c r="G11" i="10"/>
  <c r="E23" i="10"/>
  <c r="G23" i="10"/>
  <c r="K23" i="10"/>
  <c r="K7" i="10"/>
  <c r="I8" i="10"/>
  <c r="E7" i="10"/>
  <c r="I7" i="10"/>
  <c r="F22" i="20"/>
  <c r="E22" i="20"/>
  <c r="D22" i="20"/>
  <c r="F22" i="19"/>
  <c r="E22" i="19"/>
  <c r="D22" i="19"/>
  <c r="F14" i="8"/>
  <c r="F12" i="8"/>
  <c r="F11" i="8"/>
  <c r="F10" i="8"/>
  <c r="F9" i="8"/>
  <c r="D14" i="8"/>
  <c r="D13" i="8"/>
  <c r="D12" i="8"/>
  <c r="D11" i="8"/>
  <c r="D10" i="8"/>
  <c r="D9" i="8"/>
  <c r="B14" i="8"/>
  <c r="B13" i="8"/>
  <c r="B12" i="8"/>
  <c r="B11" i="8"/>
  <c r="B10" i="8"/>
  <c r="B9" i="8"/>
  <c r="E37" i="10" l="1"/>
  <c r="B7" i="8" s="1"/>
  <c r="I37" i="10"/>
  <c r="G37" i="10"/>
  <c r="J150" i="10"/>
  <c r="J149" i="10"/>
  <c r="J148" i="10"/>
  <c r="J147" i="10"/>
  <c r="J146" i="10"/>
  <c r="J145" i="10"/>
  <c r="J144" i="10"/>
  <c r="J143" i="10"/>
  <c r="J142" i="10"/>
  <c r="J141" i="10"/>
  <c r="J140" i="10"/>
  <c r="J139" i="10"/>
  <c r="J138" i="10"/>
  <c r="J137" i="10"/>
  <c r="J136" i="10"/>
  <c r="J135" i="10"/>
  <c r="K135" i="10" s="1"/>
  <c r="J134" i="10"/>
  <c r="J133" i="10"/>
  <c r="J132" i="10"/>
  <c r="J131" i="10"/>
  <c r="J130" i="10"/>
  <c r="J129" i="10"/>
  <c r="J128" i="10"/>
  <c r="J127" i="10"/>
  <c r="J126" i="10"/>
  <c r="H150" i="10"/>
  <c r="H149" i="10"/>
  <c r="H148" i="10"/>
  <c r="H147" i="10"/>
  <c r="H146" i="10"/>
  <c r="H145" i="10"/>
  <c r="H144" i="10"/>
  <c r="H143" i="10"/>
  <c r="H142" i="10"/>
  <c r="H141" i="10"/>
  <c r="H140" i="10"/>
  <c r="H139" i="10"/>
  <c r="H138" i="10"/>
  <c r="H137" i="10"/>
  <c r="H136" i="10"/>
  <c r="H135" i="10"/>
  <c r="H134" i="10"/>
  <c r="H133" i="10"/>
  <c r="H132" i="10"/>
  <c r="H131" i="10"/>
  <c r="H130" i="10"/>
  <c r="H129" i="10"/>
  <c r="H128" i="10"/>
  <c r="H127" i="10"/>
  <c r="H126" i="10"/>
  <c r="F150" i="10"/>
  <c r="K150" i="10" s="1"/>
  <c r="F149" i="10"/>
  <c r="F148" i="10"/>
  <c r="F147" i="10"/>
  <c r="F146" i="10"/>
  <c r="F145" i="10"/>
  <c r="F144" i="10"/>
  <c r="F143" i="10"/>
  <c r="F142" i="10"/>
  <c r="K142" i="10" s="1"/>
  <c r="F141" i="10"/>
  <c r="F140" i="10"/>
  <c r="F139" i="10"/>
  <c r="F138" i="10"/>
  <c r="K138" i="10" s="1"/>
  <c r="F137" i="10"/>
  <c r="F136" i="10"/>
  <c r="F135" i="10"/>
  <c r="F134" i="10"/>
  <c r="K134" i="10" s="1"/>
  <c r="F133" i="10"/>
  <c r="F132" i="10"/>
  <c r="F131" i="10"/>
  <c r="F130" i="10"/>
  <c r="K130" i="10" s="1"/>
  <c r="F129" i="10"/>
  <c r="F128" i="10"/>
  <c r="F127" i="10"/>
  <c r="K127" i="10" s="1"/>
  <c r="F126" i="10"/>
  <c r="K126" i="10" s="1"/>
  <c r="J122" i="10"/>
  <c r="J121" i="10"/>
  <c r="J120" i="10"/>
  <c r="J119" i="10"/>
  <c r="J118" i="10"/>
  <c r="J117" i="10"/>
  <c r="J116" i="10"/>
  <c r="J115" i="10"/>
  <c r="J114" i="10"/>
  <c r="J113" i="10"/>
  <c r="J112" i="10"/>
  <c r="J111" i="10"/>
  <c r="J110" i="10"/>
  <c r="J109" i="10"/>
  <c r="J108" i="10"/>
  <c r="J107" i="10"/>
  <c r="J106" i="10"/>
  <c r="H122" i="10"/>
  <c r="H121" i="10"/>
  <c r="H120" i="10"/>
  <c r="H119" i="10"/>
  <c r="H118" i="10"/>
  <c r="H117" i="10"/>
  <c r="H116" i="10"/>
  <c r="H115" i="10"/>
  <c r="H114" i="10"/>
  <c r="H113" i="10"/>
  <c r="H112" i="10"/>
  <c r="H111" i="10"/>
  <c r="H110" i="10"/>
  <c r="H109" i="10"/>
  <c r="H108" i="10"/>
  <c r="H107" i="10"/>
  <c r="H106" i="10"/>
  <c r="F122" i="10"/>
  <c r="K122" i="10" s="1"/>
  <c r="F121" i="10"/>
  <c r="F120" i="10"/>
  <c r="F119" i="10"/>
  <c r="F118" i="10"/>
  <c r="F117" i="10"/>
  <c r="F116" i="10"/>
  <c r="F115" i="10"/>
  <c r="F114" i="10"/>
  <c r="F113" i="10"/>
  <c r="K113" i="10" s="1"/>
  <c r="F112" i="10"/>
  <c r="F111" i="10"/>
  <c r="F110" i="10"/>
  <c r="F109" i="10"/>
  <c r="F108" i="10"/>
  <c r="F107" i="10"/>
  <c r="F106" i="10"/>
  <c r="J102" i="10"/>
  <c r="J101" i="10"/>
  <c r="J100" i="10"/>
  <c r="J99" i="10"/>
  <c r="J98" i="10"/>
  <c r="J97" i="10"/>
  <c r="J96" i="10"/>
  <c r="J95" i="10"/>
  <c r="J94" i="10"/>
  <c r="J93" i="10"/>
  <c r="K93" i="10" s="1"/>
  <c r="J92" i="10"/>
  <c r="J91" i="10"/>
  <c r="J90" i="10"/>
  <c r="J89" i="10"/>
  <c r="J88" i="10"/>
  <c r="J87" i="10"/>
  <c r="J86" i="10"/>
  <c r="H102" i="10"/>
  <c r="H101" i="10"/>
  <c r="H100" i="10"/>
  <c r="H99" i="10"/>
  <c r="H98" i="10"/>
  <c r="H97" i="10"/>
  <c r="H96" i="10"/>
  <c r="H95" i="10"/>
  <c r="H94" i="10"/>
  <c r="H93" i="10"/>
  <c r="H92" i="10"/>
  <c r="H91" i="10"/>
  <c r="H90" i="10"/>
  <c r="H89" i="10"/>
  <c r="H88" i="10"/>
  <c r="H87" i="10"/>
  <c r="H86" i="10"/>
  <c r="F102" i="10"/>
  <c r="F101" i="10"/>
  <c r="F100" i="10"/>
  <c r="K100" i="10" s="1"/>
  <c r="F99" i="10"/>
  <c r="F98" i="10"/>
  <c r="F97" i="10"/>
  <c r="F96" i="10"/>
  <c r="K96" i="10" s="1"/>
  <c r="F95" i="10"/>
  <c r="F94" i="10"/>
  <c r="F93" i="10"/>
  <c r="F92" i="10"/>
  <c r="K92" i="10" s="1"/>
  <c r="F91" i="10"/>
  <c r="F90" i="10"/>
  <c r="F89" i="10"/>
  <c r="F88" i="10"/>
  <c r="F87" i="10"/>
  <c r="F86" i="10"/>
  <c r="J58" i="10"/>
  <c r="J57" i="10"/>
  <c r="J56" i="10"/>
  <c r="J55" i="10"/>
  <c r="J54" i="10"/>
  <c r="J53" i="10"/>
  <c r="J52" i="10"/>
  <c r="J51" i="10"/>
  <c r="J50" i="10"/>
  <c r="H58" i="10"/>
  <c r="H57" i="10"/>
  <c r="H56" i="10"/>
  <c r="H55" i="10"/>
  <c r="H54" i="10"/>
  <c r="H53" i="10"/>
  <c r="H52" i="10"/>
  <c r="H51" i="10"/>
  <c r="H50" i="10"/>
  <c r="F58" i="10"/>
  <c r="F57" i="10"/>
  <c r="F56" i="10"/>
  <c r="F55" i="10"/>
  <c r="F54" i="10"/>
  <c r="F53" i="10"/>
  <c r="F52" i="10"/>
  <c r="F51" i="10"/>
  <c r="F50" i="10"/>
  <c r="G73" i="13"/>
  <c r="G72" i="13"/>
  <c r="G76" i="13"/>
  <c r="G75" i="13"/>
  <c r="G74" i="13"/>
  <c r="G71" i="13"/>
  <c r="G70" i="13"/>
  <c r="G69" i="13"/>
  <c r="G68" i="13"/>
  <c r="G67" i="13"/>
  <c r="G66" i="13"/>
  <c r="G65" i="13"/>
  <c r="G81" i="13"/>
  <c r="G80" i="13"/>
  <c r="G79" i="13"/>
  <c r="G78" i="13"/>
  <c r="G77" i="13"/>
  <c r="G47" i="13"/>
  <c r="G46" i="13"/>
  <c r="G45" i="13"/>
  <c r="G44" i="13"/>
  <c r="G43" i="13"/>
  <c r="G42" i="13"/>
  <c r="G41" i="13"/>
  <c r="G40" i="13"/>
  <c r="G39" i="13"/>
  <c r="G38" i="13"/>
  <c r="G37" i="13"/>
  <c r="G36" i="13"/>
  <c r="G52" i="13"/>
  <c r="G51" i="13"/>
  <c r="G50" i="13"/>
  <c r="G49" i="13"/>
  <c r="G48" i="13"/>
  <c r="G16" i="13"/>
  <c r="G14" i="13"/>
  <c r="G13" i="13"/>
  <c r="G20" i="13"/>
  <c r="G19" i="13"/>
  <c r="G18" i="13"/>
  <c r="G17" i="13"/>
  <c r="G15" i="13"/>
  <c r="G12" i="13"/>
  <c r="G22" i="13"/>
  <c r="G21" i="13"/>
  <c r="G11" i="13"/>
  <c r="G10" i="13"/>
  <c r="J78" i="10"/>
  <c r="H78" i="10"/>
  <c r="F78" i="10"/>
  <c r="K78" i="10" s="1"/>
  <c r="J77" i="10"/>
  <c r="H77" i="10"/>
  <c r="F77" i="10"/>
  <c r="K66" i="10"/>
  <c r="K65" i="10"/>
  <c r="K64" i="10"/>
  <c r="C19" i="6"/>
  <c r="K67" i="10"/>
  <c r="K68" i="10"/>
  <c r="J71" i="10"/>
  <c r="H71" i="10"/>
  <c r="F71" i="10"/>
  <c r="K63" i="10"/>
  <c r="K69" i="10"/>
  <c r="K70" i="10"/>
  <c r="F76" i="10"/>
  <c r="H76" i="10"/>
  <c r="J76" i="10"/>
  <c r="F79" i="10"/>
  <c r="H79" i="10"/>
  <c r="J79" i="10"/>
  <c r="F80" i="10"/>
  <c r="H80" i="10"/>
  <c r="J80" i="10"/>
  <c r="F22" i="11"/>
  <c r="E22" i="11"/>
  <c r="D22" i="11"/>
  <c r="G24" i="13"/>
  <c r="G54" i="13"/>
  <c r="G83" i="13"/>
  <c r="G87" i="13"/>
  <c r="G86" i="13"/>
  <c r="G85" i="13"/>
  <c r="G84" i="13"/>
  <c r="G82" i="13"/>
  <c r="G64" i="13"/>
  <c r="G63" i="13"/>
  <c r="E62" i="13"/>
  <c r="G62" i="13" s="1"/>
  <c r="G88" i="13" s="1"/>
  <c r="H88" i="13" s="1"/>
  <c r="G58" i="13"/>
  <c r="G57" i="13"/>
  <c r="G56" i="13"/>
  <c r="G55" i="13"/>
  <c r="G53" i="13"/>
  <c r="G35" i="13"/>
  <c r="G34" i="13"/>
  <c r="E33" i="13"/>
  <c r="G33" i="13"/>
  <c r="G29" i="13"/>
  <c r="G28" i="13"/>
  <c r="G27" i="13"/>
  <c r="G26" i="13"/>
  <c r="G25" i="13"/>
  <c r="G23" i="13"/>
  <c r="G9" i="13"/>
  <c r="E8" i="13"/>
  <c r="G8" i="13" s="1"/>
  <c r="F82" i="10"/>
  <c r="K82" i="10" s="1"/>
  <c r="H82" i="10"/>
  <c r="J82" i="10"/>
  <c r="J81" i="10"/>
  <c r="H81" i="10"/>
  <c r="K81" i="10" s="1"/>
  <c r="F81" i="10"/>
  <c r="J75" i="10"/>
  <c r="H75" i="10"/>
  <c r="F75" i="10"/>
  <c r="K75" i="10" s="1"/>
  <c r="J74" i="10"/>
  <c r="H74" i="10"/>
  <c r="F74" i="10"/>
  <c r="K74" i="10" s="1"/>
  <c r="K62" i="10"/>
  <c r="H14" i="8"/>
  <c r="I14" i="8"/>
  <c r="I12" i="8"/>
  <c r="H12" i="8"/>
  <c r="I11" i="8"/>
  <c r="H11" i="8"/>
  <c r="I10" i="8"/>
  <c r="H10" i="8"/>
  <c r="I9" i="8"/>
  <c r="H9" i="8"/>
  <c r="G59" i="13"/>
  <c r="H59" i="13" s="1"/>
  <c r="K80" i="10"/>
  <c r="K146" i="10"/>
  <c r="E44" i="10" l="1"/>
  <c r="F153" i="10" s="1"/>
  <c r="D7" i="8"/>
  <c r="G44" i="10"/>
  <c r="D8" i="8" s="1"/>
  <c r="F7" i="8"/>
  <c r="I44" i="10"/>
  <c r="F8" i="8" s="1"/>
  <c r="K53" i="10"/>
  <c r="K87" i="10"/>
  <c r="K91" i="10"/>
  <c r="K95" i="10"/>
  <c r="K99" i="10"/>
  <c r="J103" i="10"/>
  <c r="K90" i="10"/>
  <c r="K116" i="10"/>
  <c r="J123" i="10"/>
  <c r="F13" i="8" s="1"/>
  <c r="J151" i="10"/>
  <c r="K132" i="10"/>
  <c r="K136" i="10"/>
  <c r="K144" i="10"/>
  <c r="K148" i="10"/>
  <c r="K56" i="10"/>
  <c r="K89" i="10"/>
  <c r="K97" i="10"/>
  <c r="K101" i="10"/>
  <c r="F123" i="10"/>
  <c r="K118" i="10"/>
  <c r="K143" i="10"/>
  <c r="K79" i="10"/>
  <c r="K77" i="10"/>
  <c r="K71" i="10"/>
  <c r="G30" i="13"/>
  <c r="H30" i="13" s="1"/>
  <c r="H83" i="10"/>
  <c r="H59" i="10"/>
  <c r="J59" i="10"/>
  <c r="K58" i="10"/>
  <c r="K88" i="10"/>
  <c r="K121" i="10"/>
  <c r="K106" i="10"/>
  <c r="J83" i="10"/>
  <c r="K50" i="10"/>
  <c r="K54" i="10"/>
  <c r="K108" i="10"/>
  <c r="K112" i="10"/>
  <c r="K120" i="10"/>
  <c r="F151" i="10"/>
  <c r="K133" i="10"/>
  <c r="K137" i="10"/>
  <c r="K141" i="10"/>
  <c r="K145" i="10"/>
  <c r="K149" i="10"/>
  <c r="K128" i="10"/>
  <c r="K140" i="10"/>
  <c r="K147" i="10"/>
  <c r="K76" i="10"/>
  <c r="K55" i="10"/>
  <c r="K109" i="10"/>
  <c r="K117" i="10"/>
  <c r="J37" i="10"/>
  <c r="F59" i="10"/>
  <c r="K57" i="10"/>
  <c r="K52" i="10"/>
  <c r="K86" i="10"/>
  <c r="K103" i="10" s="1"/>
  <c r="K94" i="10"/>
  <c r="K98" i="10"/>
  <c r="K102" i="10"/>
  <c r="K107" i="10"/>
  <c r="K111" i="10"/>
  <c r="K115" i="10"/>
  <c r="K119" i="10"/>
  <c r="K110" i="10"/>
  <c r="K114" i="10"/>
  <c r="K131" i="10"/>
  <c r="K139" i="10"/>
  <c r="K83" i="10"/>
  <c r="H123" i="10"/>
  <c r="F103" i="10"/>
  <c r="K51" i="10"/>
  <c r="H151" i="10"/>
  <c r="F83" i="10"/>
  <c r="K129" i="10"/>
  <c r="H103" i="10"/>
  <c r="B8" i="8" l="1"/>
  <c r="B15" i="8" s="1"/>
  <c r="J153" i="10"/>
  <c r="H153" i="10"/>
  <c r="K44" i="10"/>
  <c r="I13" i="8"/>
  <c r="H13" i="8"/>
  <c r="K59" i="10"/>
  <c r="K151" i="10"/>
  <c r="K123" i="10"/>
  <c r="K37" i="10"/>
  <c r="F15" i="8" l="1"/>
  <c r="I7" i="8"/>
  <c r="H7" i="8"/>
  <c r="K153" i="10"/>
  <c r="D15" i="8"/>
  <c r="I8" i="8" l="1"/>
  <c r="I15" i="8" s="1"/>
  <c r="C9" i="6" s="1"/>
  <c r="C23" i="6" s="1"/>
  <c r="H8" i="8"/>
  <c r="H15" i="8" s="1"/>
  <c r="C5" i="6" s="1"/>
  <c r="C26" i="6" l="1"/>
  <c r="B27" i="6" s="1"/>
</calcChain>
</file>

<file path=xl/sharedStrings.xml><?xml version="1.0" encoding="utf-8"?>
<sst xmlns="http://schemas.openxmlformats.org/spreadsheetml/2006/main" count="408" uniqueCount="241">
  <si>
    <t>Reisekosten</t>
  </si>
  <si>
    <t>Anlage 1 zum Antrag</t>
  </si>
  <si>
    <t>276…(15-stellig)</t>
  </si>
  <si>
    <t>Datum des aktuellen Arbeitsstandes:</t>
  </si>
  <si>
    <t>Vorhabenzeitraum</t>
  </si>
  <si>
    <t>Gesamt:</t>
  </si>
  <si>
    <t>Finanzierungsmittel</t>
  </si>
  <si>
    <t>Betrag (€)</t>
  </si>
  <si>
    <t>Gesamt</t>
  </si>
  <si>
    <r>
      <t xml:space="preserve">Ausgabenart </t>
    </r>
    <r>
      <rPr>
        <sz val="8"/>
        <color indexed="8"/>
        <rFont val="Arial"/>
        <family val="2"/>
      </rPr>
      <t xml:space="preserve"> (Angaben in EUR)</t>
    </r>
  </si>
  <si>
    <t>1. Vorhabensjahr</t>
  </si>
  <si>
    <t>3. Vorhabensjahr</t>
  </si>
  <si>
    <t>2. Vorhabensjahr</t>
  </si>
  <si>
    <t>förderfähige Ausgaben</t>
  </si>
  <si>
    <t>Zuschuss</t>
  </si>
  <si>
    <t>Fördersatz gem. Förderrichtlinie</t>
  </si>
  <si>
    <t>Förderprogramm:</t>
  </si>
  <si>
    <t>Förderung der Zusammenarbeit in der Land-, Forst- und Ernährungswirtschaft</t>
  </si>
  <si>
    <t>B – Zusammenarbeit kleiner Wirtschaftsteilnehmer</t>
  </si>
  <si>
    <t>C – Zusammenarbeit zur Schaffung und Entwicklung kurzer Versorgungsketten und lokaler Märkte</t>
  </si>
  <si>
    <t xml:space="preserve">D – Gemeinsames Handeln im Hinblick auf Klimawandel, Umweltprojekte, ökologische Verfahren </t>
  </si>
  <si>
    <t>E – Zusammenarbeit zur nachhaltigen Bereitstellung von Biomasse</t>
  </si>
  <si>
    <t>F – Diversifizierung landwirtschaftlicher Tätigkeiten in sozialen Bereichen</t>
  </si>
  <si>
    <t>Sonstige Mieten</t>
  </si>
  <si>
    <t>Leistungen Dritter</t>
  </si>
  <si>
    <t>1. Kalkulationsgrundlage</t>
  </si>
  <si>
    <t>2. Ausgabenplan</t>
  </si>
  <si>
    <t>3. Finanzierungsplan</t>
  </si>
  <si>
    <t>Bemessungsgrundlage</t>
  </si>
  <si>
    <t>Bemerkung</t>
  </si>
  <si>
    <t>Anzahl</t>
  </si>
  <si>
    <t>Ausgaben für Öffentlichkeitsarbeit, Veröffentlichungen einschl. Veranstaltungs- und Schulungsausgaben</t>
  </si>
  <si>
    <t>Angebot PrintService24 - 1.000 Stk</t>
  </si>
  <si>
    <t>Leistungsgegenstand</t>
  </si>
  <si>
    <t>Liegt den Angeboten eine einheitliche Leistungsbeschreibung zugrunde?</t>
  </si>
  <si>
    <t>Angebot 1</t>
  </si>
  <si>
    <t>Angebot 2</t>
  </si>
  <si>
    <t>Angebot 3</t>
  </si>
  <si>
    <t>Angebot vom (Datum)</t>
  </si>
  <si>
    <t>Begründung:</t>
  </si>
  <si>
    <t>Falls keine drei Angebote vorgelegt werden können, ist dies zu begründen.</t>
  </si>
  <si>
    <r>
      <t xml:space="preserve">Ausgaben für Absatzfördermaßnahmen 
</t>
    </r>
    <r>
      <rPr>
        <b/>
        <sz val="8"/>
        <color indexed="10"/>
        <rFont val="Arial"/>
        <family val="2"/>
      </rPr>
      <t>(nur für Teilmaßnahme C zutreffend)</t>
    </r>
  </si>
  <si>
    <t>Produktpräsentationen</t>
  </si>
  <si>
    <t>2. Ausgabenplan - gültig für Teilmaßnahme B - F</t>
  </si>
  <si>
    <t>Personalausgaben für Projektleiter und -mitarbeiter</t>
  </si>
  <si>
    <t>Ausgaben der Zusammenarbeit</t>
  </si>
  <si>
    <t>Ja</t>
  </si>
  <si>
    <t>Gemeinkostenpauschale</t>
  </si>
  <si>
    <r>
      <t xml:space="preserve">Für indirekte projektbezogene Ausgaben kann eine </t>
    </r>
    <r>
      <rPr>
        <b/>
        <sz val="8"/>
        <color indexed="8"/>
        <rFont val="Arial"/>
        <family val="2"/>
      </rPr>
      <t xml:space="preserve">Gemeinkostenpauschale in Höhe von 15 % </t>
    </r>
    <r>
      <rPr>
        <sz val="8"/>
        <color indexed="8"/>
        <rFont val="Arial"/>
        <family val="2"/>
      </rPr>
      <t>der zuwendungsfähigen Personalausgaben (direkte Personalausgaben) in Anspruch genommen werden.</t>
    </r>
  </si>
  <si>
    <t>Soll die Gemeinkostenpauschale in Höhe von 15 % in Anspruch genommen werden?</t>
  </si>
  <si>
    <t xml:space="preserve"> (Auswahl Ja/Nein hier treffen)</t>
  </si>
  <si>
    <r>
      <t xml:space="preserve">Sachausgaben </t>
    </r>
    <r>
      <rPr>
        <sz val="8"/>
        <color indexed="8"/>
        <rFont val="Arial"/>
        <family val="2"/>
      </rPr>
      <t>(vollständig dem Projekt zuordenbar)</t>
    </r>
  </si>
  <si>
    <t>förderfähige Ausgaben
[€]</t>
  </si>
  <si>
    <t>Gemeinkostenpauschale in EUR  (15 % der direkten Personalausgaben)</t>
  </si>
  <si>
    <t>Externe Dienstleistungen</t>
  </si>
  <si>
    <t>Bearbeitungshinweise</t>
  </si>
  <si>
    <t>Kooperationspartner</t>
  </si>
  <si>
    <t>Startort</t>
  </si>
  <si>
    <t>Ziel</t>
  </si>
  <si>
    <t>Grund der Fahrt</t>
  </si>
  <si>
    <t>ABC-GmbH</t>
  </si>
  <si>
    <t>Projekttreffen</t>
  </si>
  <si>
    <t>Anzahl Fahrten</t>
  </si>
  <si>
    <t>Weimar</t>
  </si>
  <si>
    <t>Erfurt</t>
  </si>
  <si>
    <t>ca. Kilometer (Hin- u. Rückweg)</t>
  </si>
  <si>
    <t>Kilometersatz:</t>
  </si>
  <si>
    <t>Anzahl Kilometer gesamt</t>
  </si>
  <si>
    <t>XY e.G.</t>
  </si>
  <si>
    <t>Gera</t>
  </si>
  <si>
    <t>Landkreis SÖM</t>
  </si>
  <si>
    <t>Besuch mehrere Betriebe</t>
  </si>
  <si>
    <r>
      <t>Summe 1. Vorhabensjahr</t>
    </r>
    <r>
      <rPr>
        <b/>
        <sz val="10"/>
        <color indexed="10"/>
        <rFont val="Arial"/>
        <family val="2"/>
      </rPr>
      <t xml:space="preserve"> </t>
    </r>
    <r>
      <rPr>
        <sz val="10"/>
        <color indexed="10"/>
        <rFont val="Arial"/>
        <family val="2"/>
      </rPr>
      <t>(die förderfähigen Ausgaben sind in die Kalkulationsgrundlage zu übernehmen)</t>
    </r>
  </si>
  <si>
    <t xml:space="preserve">Reisekostenkalkulation </t>
  </si>
  <si>
    <r>
      <t>Summe 2. Vorhabensjahr</t>
    </r>
    <r>
      <rPr>
        <b/>
        <sz val="10"/>
        <color indexed="10"/>
        <rFont val="Arial"/>
        <family val="2"/>
      </rPr>
      <t xml:space="preserve"> </t>
    </r>
    <r>
      <rPr>
        <sz val="10"/>
        <color indexed="10"/>
        <rFont val="Arial"/>
        <family val="2"/>
      </rPr>
      <t>(die förderfähigen Ausgaben sind in die Kalkulationsgrundlage zu übernehmen)</t>
    </r>
  </si>
  <si>
    <t>Feldbegehung mehrere Standorte</t>
  </si>
  <si>
    <t>variabel</t>
  </si>
  <si>
    <r>
      <t>Summe 3. Vorhabensjahr</t>
    </r>
    <r>
      <rPr>
        <b/>
        <sz val="10"/>
        <color indexed="10"/>
        <rFont val="Arial"/>
        <family val="2"/>
      </rPr>
      <t xml:space="preserve"> </t>
    </r>
    <r>
      <rPr>
        <sz val="10"/>
        <color indexed="10"/>
        <rFont val="Arial"/>
        <family val="2"/>
      </rPr>
      <t>(die förderfähigen Ausgaben sind in die Kalkulationsgrundlage zu übernehmen)</t>
    </r>
  </si>
  <si>
    <t>alle Kooperationspartner</t>
  </si>
  <si>
    <t>Anlage Reisekosten</t>
  </si>
  <si>
    <r>
      <t xml:space="preserve">Anlage(n) Angebotsvergleich </t>
    </r>
    <r>
      <rPr>
        <sz val="10"/>
        <color indexed="8"/>
        <rFont val="Arial"/>
        <family val="2"/>
      </rPr>
      <t>für Liefer- und Dienstleistungen</t>
    </r>
  </si>
  <si>
    <t>Name der Kooperation gemäß Kooperationsvereinbarung:</t>
  </si>
  <si>
    <t>Personen-Ident-Nr. (PI) der Kooperation:</t>
  </si>
  <si>
    <t>(Bei Erstantrag noch nicht vorhanden!)</t>
  </si>
  <si>
    <r>
      <t xml:space="preserve">Ausgaben und Finanzierungsplan 
</t>
    </r>
    <r>
      <rPr>
        <b/>
        <sz val="12"/>
        <color indexed="8"/>
        <rFont val="Arial"/>
        <family val="2"/>
      </rPr>
      <t>einschließlich Kalkulationsgrundlage
Teilmaßnahme B bis F</t>
    </r>
  </si>
  <si>
    <r>
      <t xml:space="preserve">Die Förderung wird beantragt für die Teilmaßnahme: </t>
    </r>
    <r>
      <rPr>
        <vertAlign val="superscript"/>
        <sz val="10"/>
        <color indexed="10"/>
        <rFont val="Arial"/>
        <family val="2"/>
      </rPr>
      <t>1)</t>
    </r>
  </si>
  <si>
    <r>
      <rPr>
        <vertAlign val="superscript"/>
        <sz val="8"/>
        <color indexed="10"/>
        <rFont val="Arial"/>
        <family val="2"/>
      </rPr>
      <t>1)</t>
    </r>
    <r>
      <rPr>
        <sz val="8"/>
        <color indexed="10"/>
        <rFont val="Arial"/>
        <family val="2"/>
      </rPr>
      <t xml:space="preserve"> nur eine Auswahl möglich, Zutreffendes bitte ankreuzen</t>
    </r>
  </si>
  <si>
    <t>1. Kalkulationsgrundlage zum Ausgabenplan für Teilmaßnahme B - F</t>
  </si>
  <si>
    <t>3. Finanzierungsplan - gültig für Teilmaßnahme B - F</t>
  </si>
  <si>
    <t>Sonstige Mieten (ohne Büromiete)</t>
  </si>
  <si>
    <r>
      <t>Sonstige Mieten</t>
    </r>
    <r>
      <rPr>
        <sz val="8"/>
        <color indexed="8"/>
        <rFont val="Arial"/>
        <family val="2"/>
      </rPr>
      <t xml:space="preserve"> (ohne Büromiete)</t>
    </r>
  </si>
  <si>
    <t>Ausgaben gemäß Angebot [€]</t>
  </si>
  <si>
    <t>Laboruntersuchung je Probe</t>
  </si>
  <si>
    <t>Laboruntersuchung Komplettpreis</t>
  </si>
  <si>
    <t>Angebot externer Referent</t>
  </si>
  <si>
    <r>
      <rPr>
        <b/>
        <sz val="8"/>
        <color indexed="8"/>
        <rFont val="Arial"/>
        <family val="2"/>
      </rPr>
      <t xml:space="preserve">Indirekte projektbezogene Ausgaben </t>
    </r>
    <r>
      <rPr>
        <sz val="8"/>
        <color indexed="8"/>
        <rFont val="Arial"/>
        <family val="2"/>
      </rPr>
      <t>sind Ausgaben, die dem Projekt nicht vollständig zugeordnet werden können. Sie fallen in der Regel nur anteilig (indirekt) an. Zu diesen Ausgaben zählen u. a. Raumausgaben, Büro- und Geschäftsausgaben (auch Ausstattung), IT-Ausgaben, allgemeine Verwaltungsausgaben (z.B. Steuerberatungskosten) und Ausgaben für geringwertige Wirtschaftsgüter.</t>
    </r>
  </si>
  <si>
    <t>Anlage Angebotsvergleich zu Anlage 1 Ausgaben- und Finanzierungsplan</t>
  </si>
  <si>
    <r>
      <t>Ausgabenart</t>
    </r>
    <r>
      <rPr>
        <b/>
        <sz val="10"/>
        <color indexed="10"/>
        <rFont val="Arial"/>
        <family val="2"/>
      </rPr>
      <t xml:space="preserve"> 
(Auswahl treffen)</t>
    </r>
  </si>
  <si>
    <r>
      <t xml:space="preserve">Name Auftrtaggeber </t>
    </r>
    <r>
      <rPr>
        <sz val="10"/>
        <color indexed="8"/>
        <rFont val="Arial"/>
        <family val="2"/>
      </rPr>
      <t>(Kooperationspartner)</t>
    </r>
  </si>
  <si>
    <t>Name Bieter / Lieferant</t>
  </si>
  <si>
    <t>Nein</t>
  </si>
  <si>
    <t>Angebotssumme ohne MwSt. (netto) [€]</t>
  </si>
  <si>
    <t>Angebotssumme inkl. MwSt. (brutto) [€]</t>
  </si>
  <si>
    <t>Skonto lt. Angebot in %</t>
  </si>
  <si>
    <t>Mustermann GmbH</t>
  </si>
  <si>
    <t>Miete Minibagger</t>
  </si>
  <si>
    <t>Mietmich GmbH</t>
  </si>
  <si>
    <t>Fa. BauGlück</t>
  </si>
  <si>
    <t>Interbau GmbH &amp; Co. KG</t>
  </si>
  <si>
    <t>förderfähige Ausgaben in EUR</t>
  </si>
  <si>
    <t>Miete Minibagger - Mietmich GmbH</t>
  </si>
  <si>
    <r>
      <t>Ausgaben für Absatzfördermaßnahmen</t>
    </r>
    <r>
      <rPr>
        <sz val="8"/>
        <color indexed="10"/>
        <rFont val="Arial"/>
        <family val="2"/>
      </rPr>
      <t xml:space="preserve"> 
Nur für Teilmaßnahme C zutreffend!</t>
    </r>
  </si>
  <si>
    <t xml:space="preserve">Die ermittelten förderfähigen Gesamtausgaben müssen mit den Angaben im Antragsformular übereinstimmen. </t>
  </si>
  <si>
    <t>Zuwendungsfähige Ausgaben gesamt:</t>
  </si>
  <si>
    <t>Landwirtschaftsbetrieb Musterland</t>
  </si>
  <si>
    <t>Miete externer Schulungsraum</t>
  </si>
  <si>
    <t xml:space="preserve">Landwirtschaftsbetrieb Musterland - Druck Projektflyer </t>
  </si>
  <si>
    <t>Mustermann GmbH - Schulung</t>
  </si>
  <si>
    <r>
      <t xml:space="preserve">Nettoeinnahmen des Projektes </t>
    </r>
    <r>
      <rPr>
        <sz val="8"/>
        <color indexed="8"/>
        <rFont val="Arial"/>
        <family val="2"/>
      </rPr>
      <t>(bei zuwendungsfähigen Ausgaben über 50.000 EUR zu berücksichtigen)</t>
    </r>
  </si>
  <si>
    <t>Kontrolle:</t>
  </si>
  <si>
    <t>zuwendungsfähige Ausgaben gesamt lt. Ausgabenplan</t>
  </si>
  <si>
    <t xml:space="preserve">3.1 Finanzierungsbedarf </t>
  </si>
  <si>
    <t>3.3 Finanzierungsmittel</t>
  </si>
  <si>
    <t>3.2 Zuschussermittlung</t>
  </si>
  <si>
    <t>Finanzierungsmittel gesamt</t>
  </si>
  <si>
    <t xml:space="preserve">Abweichung zwischen Finanzierungsbedarf und Finanzierungsmittel </t>
  </si>
  <si>
    <t>Allgemeine Hinweise zur Nutzung</t>
  </si>
  <si>
    <t>Hinweise zur Kalkulationsgrundlage</t>
  </si>
  <si>
    <t xml:space="preserve"> - Die einzelnen Arbeitsblätter sind geschützt. Damit stehen die Excel-Funktionen nur eingeschränkt zur Verfügung.</t>
  </si>
  <si>
    <t xml:space="preserve"> - farbige Felder sind mit Formeln hinterlegt, weiße Felder sind Eingabefelder</t>
  </si>
  <si>
    <t xml:space="preserve"> - Angaben sind auf ganze Euro zu runden (z.B. Angebotspreis EUR 298,75 = Wert in Kalkulation EUR 299)</t>
  </si>
  <si>
    <t>- bei Personalausgaben Werte aus Anlage 10 berücksichtigen</t>
  </si>
  <si>
    <t>5 Übernachtungen á Ø 80 €</t>
  </si>
  <si>
    <t>Kilometergeld lt. Anlage Reisekosten</t>
  </si>
  <si>
    <t>- Reisekosten (Kilometergeld) sind mit Hilfe der Anlage Reisekosten zu kalkulieren</t>
  </si>
  <si>
    <t>Hinweise zum Ausgabenplan</t>
  </si>
  <si>
    <t>- die Summenwerte aus der Kalkulationsgrundlage sind je Ausgabenart und Vorhabensjahr zu übertragen</t>
  </si>
  <si>
    <t>- der Fördersatz ist korrekt auszuwählen:</t>
  </si>
  <si>
    <t>- Schaffung neue Cluster/Netzwerke:</t>
  </si>
  <si>
    <t>- vorhabensorientierte Zusammenarbeit:</t>
  </si>
  <si>
    <t>1. Vorhabensjahr:</t>
  </si>
  <si>
    <t>1. - 3. Vorhabensjahr:</t>
  </si>
  <si>
    <t>2. Vorhabensjahr:</t>
  </si>
  <si>
    <t>3. Vorhabensjahr:</t>
  </si>
  <si>
    <t xml:space="preserve"> - ungenutzte (leere) Zeilen können ausgeblendet werden</t>
  </si>
  <si>
    <t>Bei Änderungen zu aktualisieren!</t>
  </si>
  <si>
    <r>
      <rPr>
        <b/>
        <sz val="9"/>
        <color indexed="8"/>
        <rFont val="Arial"/>
        <family val="2"/>
      </rPr>
      <t xml:space="preserve">Zuschuss </t>
    </r>
    <r>
      <rPr>
        <sz val="9"/>
        <color indexed="8"/>
        <rFont val="Arial"/>
        <family val="2"/>
      </rPr>
      <t>nach Abzug Nettoeinnahmen</t>
    </r>
  </si>
  <si>
    <r>
      <t>Eigenmittel</t>
    </r>
    <r>
      <rPr>
        <b/>
        <vertAlign val="superscript"/>
        <sz val="9"/>
        <color indexed="10"/>
        <rFont val="Arial"/>
        <family val="2"/>
      </rPr>
      <t xml:space="preserve">  1)</t>
    </r>
  </si>
  <si>
    <r>
      <t>Darlehen</t>
    </r>
    <r>
      <rPr>
        <b/>
        <vertAlign val="superscript"/>
        <sz val="9"/>
        <color indexed="10"/>
        <rFont val="Arial"/>
        <family val="2"/>
      </rPr>
      <t xml:space="preserve"> 2)</t>
    </r>
  </si>
  <si>
    <r>
      <rPr>
        <b/>
        <vertAlign val="superscript"/>
        <sz val="9"/>
        <color indexed="10"/>
        <rFont val="Arial"/>
        <family val="2"/>
      </rPr>
      <t>2)</t>
    </r>
    <r>
      <rPr>
        <sz val="9"/>
        <color indexed="8"/>
        <rFont val="Arial"/>
        <family val="2"/>
      </rPr>
      <t xml:space="preserve"> bei Einsatz von Fremdmitteln Anlage 5 Bereitschaftserklärung der Hausbank beifügen</t>
    </r>
  </si>
  <si>
    <r>
      <rPr>
        <b/>
        <vertAlign val="superscript"/>
        <sz val="9"/>
        <color indexed="10"/>
        <rFont val="Arial"/>
        <family val="2"/>
      </rPr>
      <t>1)</t>
    </r>
    <r>
      <rPr>
        <sz val="9"/>
        <color indexed="8"/>
        <rFont val="Arial"/>
        <family val="2"/>
      </rPr>
      <t xml:space="preserve"> bei Einsatz von Eigenmitteln größer EUR 10.000 Nachweis Eigenmittel beifügen (z.B. aktueller Kontoauszug)</t>
    </r>
  </si>
  <si>
    <t xml:space="preserve">Ausgaben der Zusammenarbeit </t>
  </si>
  <si>
    <t>Höhe der beantragten Zuwendung lt. Ausgabenplan</t>
  </si>
  <si>
    <r>
      <t xml:space="preserve">Nettoeinnahmen des Projektes 
</t>
    </r>
    <r>
      <rPr>
        <sz val="8"/>
        <color indexed="8"/>
        <rFont val="Arial"/>
        <family val="2"/>
      </rPr>
      <t>(bei zuwendungsfähigen Ausgaben über 50.000 EUR zu berücksichtigen)</t>
    </r>
  </si>
  <si>
    <t xml:space="preserve">Inhaltsübersicht </t>
  </si>
  <si>
    <t xml:space="preserve"> - Beispiele sind zu löschen (Inhalte löschen) bzw. mit eigenen Angaben zu überschreiben</t>
  </si>
  <si>
    <t>Leere Zeilen bitte vor dem Drucken ausblenden.</t>
  </si>
  <si>
    <t>(Tabellenblätter können kopiert werden)</t>
  </si>
  <si>
    <t>Ausgabenart</t>
  </si>
  <si>
    <r>
      <t>Stundensatz 
gem. Anlage 10</t>
    </r>
    <r>
      <rPr>
        <sz val="8"/>
        <color indexed="8"/>
        <rFont val="Arial"/>
        <family val="2"/>
      </rPr>
      <t xml:space="preserve"> 
[€/Std]</t>
    </r>
  </si>
  <si>
    <t>Anzahl Projekt-Stunden</t>
  </si>
  <si>
    <t xml:space="preserve">- alle Ausgaben, ausgenommen Personalausgaben und Reisekosten, sind plausibel durch die Vorlage von </t>
  </si>
  <si>
    <t xml:space="preserve">  Kostenangeboten o. ä. nachzuweisen. </t>
  </si>
  <si>
    <t>spezielles Verbrauchsmaterial</t>
  </si>
  <si>
    <r>
      <t xml:space="preserve">Sachausgaben </t>
    </r>
    <r>
      <rPr>
        <sz val="8"/>
        <color indexed="10"/>
        <rFont val="Arial"/>
        <family val="2"/>
      </rPr>
      <t>(vollständig dem Projekt zuordenbar)</t>
    </r>
  </si>
  <si>
    <t>Externe Dienstleistung</t>
  </si>
  <si>
    <t>Öffentlichkeitsarbeit</t>
  </si>
  <si>
    <t>Sachausgaben (vollständig dem Projekt zuordenbar)</t>
  </si>
  <si>
    <t>Absatzfördermaßnahmen (nur Teilmaßnahme C)</t>
  </si>
  <si>
    <t xml:space="preserve">Je Vorhabensjahr werden die ermittelten förderfähigen Ausgaben je Ausgabenart aus der Kalkulationsgrundlage übernommen.
Bitte wählen Sie den entsprechenden Fördersatz für das 2. und 3. Vorhabensjahr aus und überprüfen Sie die Werte mit der Kalkulationsgrundlage!  </t>
  </si>
  <si>
    <t xml:space="preserve">Gemeinkostenpauschale </t>
  </si>
  <si>
    <t>Landwirtschaftsbetrieb Musterland - Max Müller</t>
  </si>
  <si>
    <t>Leistungsgruppe gem. Anlage 10</t>
  </si>
  <si>
    <r>
      <t xml:space="preserve">Personalausgaben für Projektleiter u. -mitarbeiter
</t>
    </r>
    <r>
      <rPr>
        <sz val="7"/>
        <color rgb="FFFF0000"/>
        <rFont val="Arial"/>
        <family val="2"/>
      </rPr>
      <t>(wenn Projektmitarbeiter namentlich noch nicht bekannt, dann bitte Qualifikation erfassen (z.B. Facharbeiter)</t>
    </r>
  </si>
  <si>
    <r>
      <t xml:space="preserve">Anzahl Projekt-Stunden
</t>
    </r>
    <r>
      <rPr>
        <sz val="7"/>
        <color rgb="FFFF0000"/>
        <rFont val="Arial"/>
        <family val="2"/>
      </rPr>
      <t>(max. 1.720 h/a 
je Voll-AK)</t>
    </r>
  </si>
  <si>
    <t>Jahr der Antragstellung:</t>
  </si>
  <si>
    <t>(JJJJ)</t>
  </si>
  <si>
    <t>Stundenabrechnung</t>
  </si>
  <si>
    <t>LG</t>
  </si>
  <si>
    <r>
      <t xml:space="preserve">Ist die De-minimis-Beihilfe Obergrenze zu berücksichtigen? </t>
    </r>
    <r>
      <rPr>
        <sz val="9"/>
        <color rgb="FFFF0000"/>
        <rFont val="Arial"/>
        <family val="2"/>
      </rPr>
      <t>(Pflichtfeld, bitte Auswahl treffen!)</t>
    </r>
  </si>
  <si>
    <r>
      <rPr>
        <b/>
        <sz val="9"/>
        <color indexed="8"/>
        <rFont val="Arial"/>
        <family val="2"/>
      </rPr>
      <t xml:space="preserve">Zuschuss </t>
    </r>
    <r>
      <rPr>
        <sz val="9"/>
        <color indexed="8"/>
        <rFont val="Arial"/>
        <family val="2"/>
      </rPr>
      <t xml:space="preserve">nach Abzug Nettoeinnahmen und Obergrenze De-minimis Beihilfe </t>
    </r>
  </si>
  <si>
    <r>
      <t xml:space="preserve">Obergrenze / Freibetrag De-minimis Beihilfe </t>
    </r>
    <r>
      <rPr>
        <sz val="9"/>
        <color rgb="FFFF0000"/>
        <rFont val="Arial"/>
        <family val="2"/>
      </rPr>
      <t>(wenn zuvor "JA" ausgewählt, dann bitte ausfüllen)</t>
    </r>
  </si>
  <si>
    <t>Max Mustermann</t>
  </si>
  <si>
    <r>
      <t xml:space="preserve">Projektmitarbeiter
</t>
    </r>
    <r>
      <rPr>
        <sz val="8"/>
        <color theme="1"/>
        <rFont val="Arial"/>
        <family val="2"/>
      </rPr>
      <t>(wenn namentlich noch nicht bekannt, dann "NN &amp; Tätigkeitsfeld", z.B. "NN Labormitarbeiter")</t>
    </r>
  </si>
  <si>
    <r>
      <t xml:space="preserve">Wochen-arbeits-zeit 
</t>
    </r>
    <r>
      <rPr>
        <sz val="8"/>
        <color theme="1"/>
        <rFont val="Arial"/>
        <family val="2"/>
      </rPr>
      <t>gem. Arbeits-vertrag</t>
    </r>
  </si>
  <si>
    <t xml:space="preserve">Projektlaufzeit (Monate): </t>
  </si>
  <si>
    <t>AP 1</t>
  </si>
  <si>
    <t>AP 2</t>
  </si>
  <si>
    <t>AP 3</t>
  </si>
  <si>
    <t>AP 4</t>
  </si>
  <si>
    <t>AP 5</t>
  </si>
  <si>
    <t>AP 6</t>
  </si>
  <si>
    <t>AP 7</t>
  </si>
  <si>
    <t>AP 8</t>
  </si>
  <si>
    <t>…</t>
  </si>
  <si>
    <t>z.B.
Auswertung der Ergebnisse …</t>
  </si>
  <si>
    <t xml:space="preserve"> ∑ 
beantragte Projekt-stunden </t>
  </si>
  <si>
    <r>
      <t xml:space="preserve">Projektanteil
in %
</t>
    </r>
    <r>
      <rPr>
        <sz val="8"/>
        <color theme="1"/>
        <rFont val="Arial"/>
        <family val="2"/>
      </rPr>
      <t>(in Anlage 10 übertragen)</t>
    </r>
  </si>
  <si>
    <t>Beispiele:</t>
  </si>
  <si>
    <r>
      <t xml:space="preserve">Beachten Sie: die maximal mögliche Förderung pro Vorhabensjahr beträgt </t>
    </r>
    <r>
      <rPr>
        <b/>
        <u/>
        <sz val="10"/>
        <color rgb="FFFF0000"/>
        <rFont val="Arial"/>
        <family val="2"/>
      </rPr>
      <t>1.720 Std./Projektmitarbeiter</t>
    </r>
    <r>
      <rPr>
        <b/>
        <sz val="10"/>
        <color rgb="FFFF0000"/>
        <rFont val="Arial"/>
        <family val="2"/>
      </rPr>
      <t>.</t>
    </r>
  </si>
  <si>
    <t>Die 1.720 Std. ergeben sich aus der Gesamtarbeitszeit abzüglich Urlaub, Feiertage, etc. (12 Monate x 143,33 Std./Monat)</t>
  </si>
  <si>
    <t xml:space="preserve">Der durchschnittlich förderfähige Projektanteil pro Monat beträgt somit 100 % (= 2.580 / 2.580 = 1,00).  </t>
  </si>
  <si>
    <t xml:space="preserve">Der durchschnittlich förderfähige Projektanteil pro Monat beträgt somit 100 % (= 3.440 / 3.440 = 1,00).  </t>
  </si>
  <si>
    <t xml:space="preserve">Annahme: die Projektlaufzeit beträgt 24 Monate </t>
  </si>
  <si>
    <t>Die förderfähige Gesamtarbeitszeit im Projektzeitraum  beträgt 2.580 Stunden. (= 143,33 Std./Monat x 24 Monate x 75 % = 2.580).</t>
  </si>
  <si>
    <t>Die förderfähige Gesamtarbeitszeit im Projektzeitraum  beträgt 3.440 Stunden. (= 143,33 Std./Monat x 24 Monate = 3.440).</t>
  </si>
  <si>
    <t>Gemäß seinem Anstellungsvertrag hat er eine Wochenarbeitszeit von 40 Stunden (Vollzeit 100 %). Somit beträgt seine förderfähige Gesamtarbeitszeit im Projektzeitraum 3.440 Std.</t>
  </si>
  <si>
    <t>(143,33 Std./Monat x 24 Monate). Der durchschnittliche Projektanteil pro Monat beträgt somit ca. 2 % (= 60 / 3.440 = 0,017).</t>
  </si>
  <si>
    <t xml:space="preserve">Gemäß ihres Anstellungsvertrages beträgt die Wochenarbeitszeit 20 Stunden (Teilzeit 50 %). Somit beträgt ihre förderfähige Gesamtarbeitszeit im Projektzeitraum 1.720 Std. </t>
  </si>
  <si>
    <t>(143,33Std./Monat x 24 Monate x 50 % = 1.720). Der durchschnittlich förderfähige Projektanteil pro Monat beträgt somit ca. 7 % ( = 120 / 1.720 = 0,069)</t>
  </si>
  <si>
    <t>max. förderfähige Std./Monat</t>
  </si>
  <si>
    <t>Leere Zeilen &amp; Spalten bitte vor dem Drucken ausblenden.</t>
  </si>
  <si>
    <t>AP 9</t>
  </si>
  <si>
    <t>AP 10</t>
  </si>
  <si>
    <t>AP 11</t>
  </si>
  <si>
    <t>AP 12</t>
  </si>
  <si>
    <t>AP 13</t>
  </si>
  <si>
    <t>AP 14</t>
  </si>
  <si>
    <t>AP 15</t>
  </si>
  <si>
    <t>AP 16</t>
  </si>
  <si>
    <t>AP 17</t>
  </si>
  <si>
    <t>z.B. 
Evaluierung …fff</t>
  </si>
  <si>
    <r>
      <t>1.</t>
    </r>
    <r>
      <rPr>
        <sz val="7"/>
        <color rgb="FFFF0000"/>
        <rFont val="Times New Roman"/>
        <family val="1"/>
      </rPr>
      <t xml:space="preserve">   </t>
    </r>
    <r>
      <rPr>
        <sz val="10"/>
        <color rgb="FFFF0000"/>
        <rFont val="Arial"/>
        <family val="2"/>
      </rPr>
      <t>Herr M. (Landwirtschaftsbetrieb X) bringt seine Erfahrungen bei den geplanten Projekttreffen ein, dafür werden 60 Projektstunden im Projektzeitraum (24 Monate) kalkuliert.</t>
    </r>
  </si>
  <si>
    <r>
      <t>2.</t>
    </r>
    <r>
      <rPr>
        <sz val="7"/>
        <color rgb="FFFF0000"/>
        <rFont val="Times New Roman"/>
        <family val="1"/>
      </rPr>
      <t xml:space="preserve">   </t>
    </r>
    <r>
      <rPr>
        <sz val="10"/>
        <color rgb="FFFF0000"/>
        <rFont val="Arial"/>
        <family val="2"/>
      </rPr>
      <t xml:space="preserve">Frau B. (Landwirtschaftsbetrieb X) rechnet die Ausgaben im Projekt ab und bereitet die Abrufanträge vor, dafür werden 120 Projektstunden im Projektzeitraum (24 Monate) eingeplant. </t>
    </r>
  </si>
  <si>
    <r>
      <t>3.</t>
    </r>
    <r>
      <rPr>
        <sz val="7"/>
        <color rgb="FFFF0000"/>
        <rFont val="Times New Roman"/>
        <family val="1"/>
      </rPr>
      <t xml:space="preserve">   </t>
    </r>
    <r>
      <rPr>
        <sz val="10"/>
        <color rgb="FFFF0000"/>
        <rFont val="Arial"/>
        <family val="2"/>
      </rPr>
      <t xml:space="preserve">Frau C. (Verein Z) wurde </t>
    </r>
    <r>
      <rPr>
        <u/>
        <sz val="10"/>
        <color rgb="FFFF0000"/>
        <rFont val="Arial"/>
        <family val="2"/>
      </rPr>
      <t>ausschließlich</t>
    </r>
    <r>
      <rPr>
        <sz val="10"/>
        <color rgb="FFFF0000"/>
        <rFont val="Arial"/>
        <family val="2"/>
      </rPr>
      <t xml:space="preserve"> zur Durchführung des Projektes angestellt. Ihre wöchentliche Arbeitszeit gemäß Anstellungsvertrag beträgt 30 Stunden (Teilzeit 75 %).</t>
    </r>
  </si>
  <si>
    <r>
      <t>4.</t>
    </r>
    <r>
      <rPr>
        <sz val="7"/>
        <color rgb="FFFF0000"/>
        <rFont val="Times New Roman"/>
        <family val="1"/>
      </rPr>
      <t xml:space="preserve">   </t>
    </r>
    <r>
      <rPr>
        <sz val="10"/>
        <color rgb="FFFF0000"/>
        <rFont val="Arial"/>
        <family val="2"/>
      </rPr>
      <t xml:space="preserve">Herr D. (Verein Z) wurde </t>
    </r>
    <r>
      <rPr>
        <u/>
        <sz val="10"/>
        <color rgb="FFFF0000"/>
        <rFont val="Arial"/>
        <family val="2"/>
      </rPr>
      <t>ausschließlich</t>
    </r>
    <r>
      <rPr>
        <sz val="10"/>
        <color rgb="FFFF0000"/>
        <rFont val="Arial"/>
        <family val="2"/>
      </rPr>
      <t xml:space="preserve"> zur Durchführung des Projektes angestellt. Seine wöchentliche Arbeitszeit gemäß Anstellungsvertrag beträgt 39 Stunden (d.h. Vollzeit 100 %). </t>
    </r>
  </si>
  <si>
    <t>0. Personalplanung zur Kalkulationsgrundlage</t>
  </si>
  <si>
    <t xml:space="preserve">0. Personalplanung </t>
  </si>
  <si>
    <t>Zur Plausibilisierung der Ausgaben, sind drei vergleichbare Angebote vorzulegen.</t>
  </si>
  <si>
    <r>
      <rPr>
        <b/>
        <u/>
        <sz val="11"/>
        <color rgb="FFFF0000"/>
        <rFont val="Arial"/>
        <family val="2"/>
      </rPr>
      <t>Ausnahme:</t>
    </r>
    <r>
      <rPr>
        <b/>
        <sz val="11"/>
        <color rgb="FFFF0000"/>
        <rFont val="Arial"/>
        <family val="2"/>
      </rPr>
      <t xml:space="preserve"> Bei geplanten Ausgaben &lt; 1.000 EUR netto ist die Vorlage eines Angebotes ausreichend.</t>
    </r>
  </si>
  <si>
    <r>
      <t xml:space="preserve">Die förderfähigen Ausgaben des </t>
    </r>
    <r>
      <rPr>
        <b/>
        <u/>
        <sz val="10"/>
        <color rgb="FFFF0000"/>
        <rFont val="Arial"/>
        <family val="2"/>
      </rPr>
      <t>wirtschaftlichsten</t>
    </r>
    <r>
      <rPr>
        <b/>
        <sz val="10"/>
        <color rgb="FFFF0000"/>
        <rFont val="Arial"/>
        <family val="2"/>
      </rPr>
      <t xml:space="preserve"> Angebotes sind in die Kalkulationsgrundlage zu übertragen.  </t>
    </r>
  </si>
  <si>
    <r>
      <t xml:space="preserve">Falls nicht das </t>
    </r>
    <r>
      <rPr>
        <b/>
        <sz val="10"/>
        <color theme="1"/>
        <rFont val="Arial"/>
        <family val="2"/>
      </rPr>
      <t>günstigste</t>
    </r>
    <r>
      <rPr>
        <sz val="10"/>
        <color theme="1"/>
        <rFont val="Arial"/>
        <family val="2"/>
      </rPr>
      <t xml:space="preserve"> Angebot in der Kalkulationsgrundlage berücksichtigt wird, ist dies zu begründen.</t>
    </r>
  </si>
  <si>
    <t>Förderung der MwSt. für den o.g. Auftraggeber möglich (gemäß Anagben in Anlage 9)</t>
  </si>
  <si>
    <t>Print GmbH</t>
  </si>
  <si>
    <t>Fa. Wenzel</t>
  </si>
  <si>
    <t>Interdruck GmbH</t>
  </si>
  <si>
    <t>Gestaltung Flyer</t>
  </si>
  <si>
    <t>Analyse Bodenproben</t>
  </si>
  <si>
    <t>Labor24 GmbH</t>
  </si>
  <si>
    <t>Fa. A. Glück</t>
  </si>
  <si>
    <t>Interlab GmbH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</si>
</sst>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7" formatCode="#,##0.00\ &quot;€&quot;;\-#,##0.00\ &quot;€&quot;"/>
    <numFmt numFmtId="44" formatCode="_-* #,##0.00\ &quot;€&quot;_-;\-* #,##0.00\ &quot;€&quot;_-;_-* &quot;-&quot;??\ &quot;€&quot;_-;_-@_-"/>
    <numFmt numFmtId="164" formatCode="_-* #,##0.00\ _€_-;\-* #,##0.00\ _€_-;_-* &quot;-&quot;??\ _€_-;_-@_-"/>
    <numFmt numFmtId="165" formatCode="###\ ###\ ###\ ###\ ###"/>
    <numFmt numFmtId="166" formatCode="#,##0.00\ &quot;€&quot;"/>
    <numFmt numFmtId="167" formatCode="#,##0.00_ ;\-#,##0.00\ "/>
    <numFmt numFmtId="168" formatCode="#,##0_ ;\-#,##0\ "/>
    <numFmt numFmtId="169" formatCode="#,##0.0"/>
  </numFmts>
  <fonts count="53" x14ac:knownFonts="1">
    <font>
      <sz val="12"/>
      <color theme="1"/>
      <name val="Arial"/>
      <family val="2"/>
    </font>
    <font>
      <sz val="8"/>
      <color indexed="8"/>
      <name val="Arial"/>
      <family val="2"/>
    </font>
    <font>
      <b/>
      <sz val="12"/>
      <color indexed="8"/>
      <name val="Arial"/>
      <family val="2"/>
    </font>
    <font>
      <sz val="10"/>
      <color indexed="8"/>
      <name val="Arial"/>
      <family val="2"/>
    </font>
    <font>
      <sz val="8"/>
      <name val="Arial"/>
      <family val="2"/>
    </font>
    <font>
      <sz val="10"/>
      <name val="Arial"/>
      <family val="2"/>
    </font>
    <font>
      <sz val="12"/>
      <name val="Arial"/>
      <family val="2"/>
    </font>
    <font>
      <b/>
      <sz val="8"/>
      <color indexed="10"/>
      <name val="Arial"/>
      <family val="2"/>
    </font>
    <font>
      <b/>
      <sz val="8"/>
      <color indexed="8"/>
      <name val="Arial"/>
      <family val="2"/>
    </font>
    <font>
      <sz val="8"/>
      <color indexed="10"/>
      <name val="Arial"/>
      <family val="2"/>
    </font>
    <font>
      <b/>
      <sz val="10"/>
      <color indexed="10"/>
      <name val="Arial"/>
      <family val="2"/>
    </font>
    <font>
      <sz val="10"/>
      <color indexed="10"/>
      <name val="Arial"/>
      <family val="2"/>
    </font>
    <font>
      <vertAlign val="superscript"/>
      <sz val="10"/>
      <color indexed="10"/>
      <name val="Arial"/>
      <family val="2"/>
    </font>
    <font>
      <vertAlign val="superscript"/>
      <sz val="8"/>
      <color indexed="10"/>
      <name val="Arial"/>
      <family val="2"/>
    </font>
    <font>
      <b/>
      <sz val="11"/>
      <color indexed="8"/>
      <name val="Arial"/>
      <family val="2"/>
    </font>
    <font>
      <b/>
      <sz val="11"/>
      <name val="Arial"/>
      <family val="2"/>
    </font>
    <font>
      <sz val="9"/>
      <color indexed="8"/>
      <name val="Arial"/>
      <family val="2"/>
    </font>
    <font>
      <b/>
      <sz val="9"/>
      <color indexed="8"/>
      <name val="Arial"/>
      <family val="2"/>
    </font>
    <font>
      <b/>
      <vertAlign val="superscript"/>
      <sz val="9"/>
      <color indexed="10"/>
      <name val="Arial"/>
      <family val="2"/>
    </font>
    <font>
      <sz val="9"/>
      <name val="Arial"/>
      <family val="2"/>
    </font>
    <font>
      <sz val="12"/>
      <color theme="1"/>
      <name val="Arial"/>
      <family val="2"/>
    </font>
    <font>
      <b/>
      <sz val="12"/>
      <color theme="1"/>
      <name val="Arial"/>
      <family val="2"/>
    </font>
    <font>
      <sz val="12"/>
      <color rgb="FFFF0000"/>
      <name val="Arial"/>
      <family val="2"/>
    </font>
    <font>
      <sz val="8"/>
      <color theme="1"/>
      <name val="Arial"/>
      <family val="2"/>
    </font>
    <font>
      <sz val="10"/>
      <color theme="1"/>
      <name val="Arial"/>
      <family val="2"/>
    </font>
    <font>
      <b/>
      <sz val="9"/>
      <color theme="0" tint="-4.9989318521683403E-2"/>
      <name val="Arial"/>
      <family val="2"/>
    </font>
    <font>
      <b/>
      <sz val="9"/>
      <color theme="1"/>
      <name val="Arial"/>
      <family val="2"/>
    </font>
    <font>
      <sz val="14"/>
      <color theme="1"/>
      <name val="Arial"/>
      <family val="2"/>
    </font>
    <font>
      <b/>
      <sz val="10"/>
      <color theme="1"/>
      <name val="Arial"/>
      <family val="2"/>
    </font>
    <font>
      <sz val="8"/>
      <color rgb="FF0066FF"/>
      <name val="Arial"/>
      <family val="2"/>
    </font>
    <font>
      <b/>
      <sz val="11"/>
      <color theme="1"/>
      <name val="Arial"/>
      <family val="2"/>
    </font>
    <font>
      <sz val="10"/>
      <color rgb="FFFF0000"/>
      <name val="Arial"/>
      <family val="2"/>
    </font>
    <font>
      <sz val="8"/>
      <color rgb="FFFF0000"/>
      <name val="Arial"/>
      <family val="2"/>
    </font>
    <font>
      <b/>
      <sz val="8"/>
      <color theme="1"/>
      <name val="Arial"/>
      <family val="2"/>
    </font>
    <font>
      <sz val="10"/>
      <color rgb="FF0066FF"/>
      <name val="Arial"/>
      <family val="2"/>
    </font>
    <font>
      <sz val="9"/>
      <color theme="1"/>
      <name val="Arial"/>
      <family val="2"/>
    </font>
    <font>
      <b/>
      <sz val="8"/>
      <color rgb="FFFF0000"/>
      <name val="Arial"/>
      <family val="2"/>
    </font>
    <font>
      <b/>
      <sz val="9"/>
      <color rgb="FFFF0000"/>
      <name val="Arial"/>
      <family val="2"/>
    </font>
    <font>
      <b/>
      <sz val="10"/>
      <color rgb="FFFF0000"/>
      <name val="Arial"/>
      <family val="2"/>
    </font>
    <font>
      <b/>
      <sz val="14"/>
      <color theme="1"/>
      <name val="Arial"/>
      <family val="2"/>
    </font>
    <font>
      <sz val="12"/>
      <color rgb="FF0066FF"/>
      <name val="Arial"/>
      <family val="2"/>
    </font>
    <font>
      <sz val="11"/>
      <color theme="1"/>
      <name val="Arial"/>
      <family val="2"/>
    </font>
    <font>
      <sz val="11"/>
      <color rgb="FFFF0000"/>
      <name val="Arial"/>
      <family val="2"/>
    </font>
    <font>
      <sz val="7"/>
      <color rgb="FFFF0000"/>
      <name val="Arial"/>
      <family val="2"/>
    </font>
    <font>
      <b/>
      <u/>
      <sz val="8"/>
      <color rgb="FFFF0000"/>
      <name val="Arial"/>
      <family val="2"/>
    </font>
    <font>
      <b/>
      <sz val="8"/>
      <name val="Arial"/>
      <family val="2"/>
    </font>
    <font>
      <sz val="9"/>
      <color rgb="FFFF0000"/>
      <name val="Arial"/>
      <family val="2"/>
    </font>
    <font>
      <b/>
      <sz val="9"/>
      <name val="Arial"/>
      <family val="2"/>
    </font>
    <font>
      <b/>
      <u/>
      <sz val="10"/>
      <color rgb="FFFF0000"/>
      <name val="Arial"/>
      <family val="2"/>
    </font>
    <font>
      <u/>
      <sz val="10"/>
      <color rgb="FFFF0000"/>
      <name val="Arial"/>
      <family val="2"/>
    </font>
    <font>
      <sz val="7"/>
      <color rgb="FFFF0000"/>
      <name val="Times New Roman"/>
      <family val="1"/>
    </font>
    <font>
      <b/>
      <sz val="11"/>
      <color rgb="FFFF0000"/>
      <name val="Arial"/>
      <family val="2"/>
    </font>
    <font>
      <b/>
      <u/>
      <sz val="11"/>
      <color rgb="FFFF0000"/>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rgb="FFF2F2F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FFFF99"/>
        <bgColor indexed="64"/>
      </patternFill>
    </fill>
  </fills>
  <borders count="29">
    <border>
      <left/>
      <right/>
      <top/>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s>
  <cellStyleXfs count="5">
    <xf numFmtId="0" fontId="0" fillId="0" borderId="0"/>
    <xf numFmtId="164" fontId="20" fillId="0" borderId="0" applyFont="0" applyFill="0" applyBorder="0" applyAlignment="0" applyProtection="0"/>
    <xf numFmtId="9" fontId="20" fillId="0" borderId="0" applyFont="0" applyFill="0" applyBorder="0" applyAlignment="0" applyProtection="0"/>
    <xf numFmtId="44" fontId="20" fillId="0" borderId="0" applyFont="0" applyFill="0" applyBorder="0" applyAlignment="0" applyProtection="0"/>
    <xf numFmtId="0" fontId="5" fillId="0" borderId="0"/>
  </cellStyleXfs>
  <cellXfs count="428">
    <xf numFmtId="0" fontId="0" fillId="0" borderId="0" xfId="0"/>
    <xf numFmtId="0" fontId="23" fillId="0" borderId="0" xfId="0" applyFont="1"/>
    <xf numFmtId="0" fontId="24" fillId="2" borderId="0" xfId="0" applyFont="1" applyFill="1" applyBorder="1"/>
    <xf numFmtId="0" fontId="24" fillId="2" borderId="1" xfId="0" applyFont="1" applyFill="1" applyBorder="1"/>
    <xf numFmtId="0" fontId="24" fillId="2" borderId="2" xfId="0" applyFont="1" applyFill="1" applyBorder="1" applyAlignment="1">
      <alignment horizontal="left" indent="1"/>
    </xf>
    <xf numFmtId="165" fontId="24" fillId="2" borderId="0" xfId="0" applyNumberFormat="1" applyFont="1" applyFill="1" applyBorder="1" applyAlignment="1">
      <alignment horizontal="left" indent="1"/>
    </xf>
    <xf numFmtId="0" fontId="24" fillId="2" borderId="1" xfId="0" applyFont="1" applyFill="1" applyBorder="1" applyAlignment="1">
      <alignment horizontal="left" indent="1"/>
    </xf>
    <xf numFmtId="0" fontId="24" fillId="2" borderId="0" xfId="0" applyFont="1" applyFill="1" applyBorder="1" applyAlignment="1">
      <alignment horizontal="left" indent="1"/>
    </xf>
    <xf numFmtId="0" fontId="23" fillId="0" borderId="0" xfId="0" applyFont="1" applyBorder="1"/>
    <xf numFmtId="0" fontId="24" fillId="2" borderId="0" xfId="0" applyFont="1" applyFill="1" applyBorder="1" applyAlignment="1">
      <alignment horizontal="left" vertical="center" indent="1"/>
    </xf>
    <xf numFmtId="0" fontId="25" fillId="2" borderId="0" xfId="0" applyFont="1" applyFill="1" applyBorder="1" applyAlignment="1">
      <alignment horizontal="center"/>
    </xf>
    <xf numFmtId="0" fontId="26" fillId="0" borderId="3" xfId="0" applyFont="1" applyFill="1" applyBorder="1" applyAlignment="1" applyProtection="1">
      <alignment horizontal="center" vertical="center"/>
      <protection locked="0"/>
    </xf>
    <xf numFmtId="4" fontId="23" fillId="0" borderId="0" xfId="0" applyNumberFormat="1" applyFont="1"/>
    <xf numFmtId="0" fontId="24" fillId="0" borderId="5" xfId="0" applyFont="1" applyBorder="1" applyProtection="1"/>
    <xf numFmtId="0" fontId="23" fillId="0" borderId="5" xfId="0" applyFont="1" applyBorder="1" applyAlignment="1" applyProtection="1"/>
    <xf numFmtId="0" fontId="23" fillId="0" borderId="0" xfId="0" applyFont="1" applyAlignment="1"/>
    <xf numFmtId="0" fontId="27" fillId="0" borderId="0" xfId="0" applyFont="1" applyProtection="1"/>
    <xf numFmtId="0" fontId="23" fillId="0" borderId="0" xfId="0" applyFont="1" applyAlignment="1" applyProtection="1"/>
    <xf numFmtId="0" fontId="0" fillId="0" borderId="0" xfId="0" applyBorder="1" applyAlignment="1" applyProtection="1">
      <alignment horizontal="left" vertical="center" wrapText="1"/>
    </xf>
    <xf numFmtId="0" fontId="23" fillId="0" borderId="0" xfId="0" applyFont="1" applyBorder="1" applyAlignment="1" applyProtection="1">
      <alignment horizontal="left" vertical="center" wrapText="1"/>
    </xf>
    <xf numFmtId="0" fontId="5" fillId="0" borderId="3" xfId="0" applyFont="1" applyBorder="1" applyAlignment="1" applyProtection="1">
      <alignment horizontal="center" vertical="center" wrapText="1"/>
      <protection locked="0"/>
    </xf>
    <xf numFmtId="0" fontId="24" fillId="0" borderId="0" xfId="0" applyFont="1" applyAlignment="1" applyProtection="1">
      <alignment horizontal="left" indent="1"/>
    </xf>
    <xf numFmtId="0" fontId="24" fillId="0" borderId="0" xfId="0" applyFont="1" applyAlignment="1" applyProtection="1">
      <alignment vertical="center"/>
    </xf>
    <xf numFmtId="0" fontId="24" fillId="0" borderId="5" xfId="0" applyFont="1" applyBorder="1" applyAlignment="1" applyProtection="1">
      <alignment horizontal="left" vertical="center" wrapText="1"/>
    </xf>
    <xf numFmtId="0" fontId="28" fillId="2" borderId="6" xfId="0" applyFont="1" applyFill="1" applyBorder="1" applyAlignment="1" applyProtection="1">
      <alignment horizontal="center" vertical="center" wrapText="1"/>
    </xf>
    <xf numFmtId="0" fontId="28" fillId="2" borderId="3" xfId="0" applyFont="1" applyFill="1" applyBorder="1" applyAlignment="1" applyProtection="1">
      <alignment horizontal="center" vertical="center" wrapText="1"/>
    </xf>
    <xf numFmtId="0" fontId="0" fillId="0" borderId="0" xfId="0" applyAlignment="1"/>
    <xf numFmtId="0" fontId="24" fillId="0" borderId="7" xfId="0" applyFont="1" applyFill="1" applyBorder="1" applyAlignment="1" applyProtection="1">
      <alignment horizontal="left" vertical="center" wrapText="1" indent="1"/>
    </xf>
    <xf numFmtId="0" fontId="0" fillId="0" borderId="7" xfId="0" applyFont="1" applyFill="1" applyBorder="1" applyAlignment="1" applyProtection="1">
      <alignment horizontal="left" vertical="center" wrapText="1" indent="1"/>
    </xf>
    <xf numFmtId="0" fontId="5" fillId="0" borderId="7" xfId="0" applyFont="1" applyFill="1" applyBorder="1" applyAlignment="1" applyProtection="1">
      <alignment horizontal="center" vertical="center" wrapText="1"/>
    </xf>
    <xf numFmtId="9" fontId="5" fillId="0" borderId="7" xfId="0" applyNumberFormat="1" applyFont="1" applyFill="1" applyBorder="1" applyAlignment="1" applyProtection="1">
      <alignment horizontal="center" vertical="center" wrapText="1"/>
    </xf>
    <xf numFmtId="0" fontId="24" fillId="0" borderId="8" xfId="0" applyFont="1" applyFill="1" applyBorder="1" applyAlignment="1" applyProtection="1">
      <alignment horizontal="left" vertical="center" wrapText="1" indent="1"/>
    </xf>
    <xf numFmtId="0" fontId="0" fillId="0" borderId="8" xfId="0" applyBorder="1" applyAlignment="1" applyProtection="1">
      <alignment horizontal="left" vertical="center" wrapText="1" indent="1"/>
    </xf>
    <xf numFmtId="167" fontId="24" fillId="0" borderId="8" xfId="0" applyNumberFormat="1" applyFont="1" applyFill="1" applyBorder="1" applyAlignment="1" applyProtection="1">
      <alignment horizontal="center" vertical="center" wrapText="1"/>
    </xf>
    <xf numFmtId="0" fontId="28" fillId="0" borderId="0" xfId="0" applyFont="1" applyFill="1" applyBorder="1" applyAlignment="1" applyProtection="1">
      <alignment horizontal="right"/>
    </xf>
    <xf numFmtId="3" fontId="28" fillId="0" borderId="0" xfId="0" applyNumberFormat="1" applyFont="1" applyFill="1" applyBorder="1" applyAlignment="1" applyProtection="1"/>
    <xf numFmtId="49" fontId="28" fillId="0" borderId="0" xfId="0" applyNumberFormat="1" applyFont="1" applyFill="1" applyBorder="1" applyAlignment="1" applyProtection="1">
      <alignment wrapText="1"/>
    </xf>
    <xf numFmtId="0" fontId="24" fillId="0" borderId="0" xfId="0" applyFont="1" applyBorder="1" applyAlignment="1">
      <alignment wrapText="1"/>
    </xf>
    <xf numFmtId="0" fontId="29" fillId="0" borderId="3" xfId="0" applyFont="1" applyBorder="1" applyAlignment="1" applyProtection="1">
      <alignment horizontal="left" wrapText="1" indent="1"/>
      <protection locked="0"/>
    </xf>
    <xf numFmtId="0" fontId="23" fillId="0" borderId="3" xfId="0" applyFont="1" applyBorder="1" applyAlignment="1" applyProtection="1">
      <alignment horizontal="left" wrapText="1" indent="1"/>
      <protection locked="0"/>
    </xf>
    <xf numFmtId="0" fontId="4" fillId="0" borderId="3" xfId="0" applyFont="1" applyBorder="1" applyAlignment="1" applyProtection="1">
      <alignment horizontal="left" wrapText="1" indent="1"/>
      <protection locked="0"/>
    </xf>
    <xf numFmtId="3" fontId="29" fillId="0" borderId="3" xfId="0" applyNumberFormat="1" applyFont="1" applyBorder="1" applyAlignment="1" applyProtection="1">
      <alignment horizontal="center"/>
      <protection locked="0"/>
    </xf>
    <xf numFmtId="3" fontId="29" fillId="0" borderId="4" xfId="0" applyNumberFormat="1" applyFont="1" applyBorder="1" applyAlignment="1" applyProtection="1">
      <alignment horizontal="center"/>
      <protection locked="0"/>
    </xf>
    <xf numFmtId="3" fontId="4" fillId="0" borderId="3" xfId="0" applyNumberFormat="1" applyFont="1" applyBorder="1" applyAlignment="1" applyProtection="1">
      <alignment horizontal="center"/>
      <protection locked="0"/>
    </xf>
    <xf numFmtId="3" fontId="4" fillId="0" borderId="4" xfId="0" applyNumberFormat="1" applyFont="1" applyBorder="1" applyAlignment="1" applyProtection="1">
      <alignment horizontal="center"/>
      <protection locked="0"/>
    </xf>
    <xf numFmtId="0" fontId="29" fillId="0" borderId="6" xfId="0" applyFont="1" applyBorder="1" applyAlignment="1" applyProtection="1">
      <alignment horizontal="left" wrapText="1"/>
      <protection locked="0"/>
    </xf>
    <xf numFmtId="0" fontId="24" fillId="0" borderId="0" xfId="0" applyFont="1" applyBorder="1" applyAlignment="1">
      <alignment wrapText="1"/>
    </xf>
    <xf numFmtId="0" fontId="21" fillId="0" borderId="0" xfId="0" applyFont="1" applyProtection="1"/>
    <xf numFmtId="0" fontId="0" fillId="0" borderId="0" xfId="0" applyProtection="1"/>
    <xf numFmtId="0" fontId="0" fillId="2" borderId="6" xfId="0" applyFill="1" applyBorder="1" applyAlignment="1" applyProtection="1">
      <alignment horizontal="center"/>
    </xf>
    <xf numFmtId="7" fontId="21" fillId="2" borderId="4" xfId="3" applyNumberFormat="1" applyFont="1" applyFill="1" applyBorder="1" applyAlignment="1" applyProtection="1">
      <alignment horizontal="center"/>
    </xf>
    <xf numFmtId="0" fontId="24" fillId="2" borderId="3" xfId="0" applyNumberFormat="1" applyFont="1" applyFill="1" applyBorder="1" applyAlignment="1" applyProtection="1">
      <alignment horizontal="left" wrapText="1"/>
    </xf>
    <xf numFmtId="0" fontId="24" fillId="2" borderId="3" xfId="0" applyNumberFormat="1" applyFont="1" applyFill="1" applyBorder="1" applyAlignment="1" applyProtection="1">
      <alignment horizontal="center" wrapText="1"/>
    </xf>
    <xf numFmtId="0" fontId="28" fillId="0" borderId="7" xfId="0" applyFont="1" applyFill="1" applyBorder="1" applyProtection="1"/>
    <xf numFmtId="3" fontId="28" fillId="0" borderId="7" xfId="0" applyNumberFormat="1" applyFont="1" applyFill="1" applyBorder="1" applyProtection="1"/>
    <xf numFmtId="3" fontId="24" fillId="0" borderId="7" xfId="0" applyNumberFormat="1" applyFont="1" applyFill="1" applyBorder="1" applyProtection="1"/>
    <xf numFmtId="168" fontId="30" fillId="0" borderId="7" xfId="0" applyNumberFormat="1" applyFont="1" applyFill="1" applyBorder="1" applyProtection="1"/>
    <xf numFmtId="0" fontId="0" fillId="0" borderId="9" xfId="0" applyFill="1" applyBorder="1" applyProtection="1"/>
    <xf numFmtId="0" fontId="0" fillId="0" borderId="10" xfId="0" applyFill="1" applyBorder="1" applyProtection="1"/>
    <xf numFmtId="3" fontId="24" fillId="2" borderId="3" xfId="0" applyNumberFormat="1" applyFont="1" applyFill="1" applyBorder="1" applyProtection="1"/>
    <xf numFmtId="0" fontId="0" fillId="0" borderId="11" xfId="0" applyFill="1" applyBorder="1" applyProtection="1"/>
    <xf numFmtId="0" fontId="28" fillId="2" borderId="6" xfId="0" applyFont="1" applyFill="1" applyBorder="1" applyProtection="1"/>
    <xf numFmtId="0" fontId="28" fillId="2" borderId="7" xfId="0" applyFont="1" applyFill="1" applyBorder="1" applyProtection="1"/>
    <xf numFmtId="3" fontId="28" fillId="2" borderId="7" xfId="0" applyNumberFormat="1" applyFont="1" applyFill="1" applyBorder="1" applyProtection="1"/>
    <xf numFmtId="3" fontId="24" fillId="2" borderId="4" xfId="0" applyNumberFormat="1" applyFont="1" applyFill="1" applyBorder="1" applyProtection="1"/>
    <xf numFmtId="168" fontId="30" fillId="2" borderId="3" xfId="0" applyNumberFormat="1" applyFont="1" applyFill="1" applyBorder="1" applyProtection="1"/>
    <xf numFmtId="0" fontId="24" fillId="0" borderId="3" xfId="0" applyFont="1" applyBorder="1" applyProtection="1">
      <protection locked="0"/>
    </xf>
    <xf numFmtId="3" fontId="24" fillId="0" borderId="3" xfId="0" applyNumberFormat="1" applyFont="1" applyBorder="1" applyProtection="1">
      <protection locked="0"/>
    </xf>
    <xf numFmtId="0" fontId="31" fillId="2" borderId="0" xfId="0" applyFont="1" applyFill="1" applyBorder="1" applyAlignment="1">
      <alignment horizontal="left" indent="1"/>
    </xf>
    <xf numFmtId="3" fontId="23" fillId="0" borderId="3" xfId="0" applyNumberFormat="1" applyFont="1" applyBorder="1" applyAlignment="1" applyProtection="1">
      <alignment horizontal="center"/>
      <protection locked="0"/>
    </xf>
    <xf numFmtId="3" fontId="23" fillId="0" borderId="4" xfId="0" applyNumberFormat="1" applyFont="1" applyBorder="1" applyAlignment="1" applyProtection="1">
      <alignment horizontal="center"/>
      <protection locked="0"/>
    </xf>
    <xf numFmtId="169" fontId="29" fillId="0" borderId="3" xfId="0" applyNumberFormat="1" applyFont="1" applyBorder="1" applyAlignment="1" applyProtection="1">
      <alignment horizontal="center"/>
      <protection locked="0"/>
    </xf>
    <xf numFmtId="169" fontId="4" fillId="0" borderId="3" xfId="0" applyNumberFormat="1" applyFont="1" applyBorder="1" applyAlignment="1" applyProtection="1">
      <alignment horizontal="center"/>
      <protection locked="0"/>
    </xf>
    <xf numFmtId="169" fontId="23" fillId="0" borderId="3" xfId="0" applyNumberFormat="1" applyFont="1" applyBorder="1" applyAlignment="1" applyProtection="1">
      <alignment horizontal="center"/>
      <protection locked="0"/>
    </xf>
    <xf numFmtId="169" fontId="29" fillId="0" borderId="4" xfId="0" applyNumberFormat="1" applyFont="1" applyBorder="1" applyAlignment="1" applyProtection="1">
      <alignment horizontal="center"/>
      <protection locked="0"/>
    </xf>
    <xf numFmtId="169" fontId="4" fillId="0" borderId="4" xfId="0" applyNumberFormat="1" applyFont="1" applyBorder="1" applyAlignment="1" applyProtection="1">
      <alignment horizontal="center"/>
      <protection locked="0"/>
    </xf>
    <xf numFmtId="169" fontId="23" fillId="0" borderId="4" xfId="0" applyNumberFormat="1" applyFont="1" applyBorder="1" applyAlignment="1" applyProtection="1">
      <alignment horizontal="center"/>
      <protection locked="0"/>
    </xf>
    <xf numFmtId="0" fontId="24" fillId="0" borderId="0" xfId="0" applyFont="1" applyBorder="1" applyProtection="1"/>
    <xf numFmtId="0" fontId="23" fillId="0" borderId="0" xfId="0" applyFont="1" applyBorder="1" applyAlignment="1" applyProtection="1"/>
    <xf numFmtId="0" fontId="0" fillId="0" borderId="8" xfId="0" applyFont="1" applyFill="1" applyBorder="1" applyAlignment="1" applyProtection="1">
      <alignment horizontal="left" vertical="center" wrapText="1" indent="1"/>
    </xf>
    <xf numFmtId="0" fontId="5" fillId="0" borderId="8" xfId="0" applyFont="1" applyFill="1" applyBorder="1" applyAlignment="1" applyProtection="1">
      <alignment horizontal="center" vertical="center" wrapText="1"/>
    </xf>
    <xf numFmtId="9" fontId="5" fillId="0" borderId="8" xfId="0" applyNumberFormat="1" applyFont="1" applyFill="1" applyBorder="1" applyAlignment="1" applyProtection="1">
      <alignment horizontal="center" vertical="center" wrapText="1"/>
    </xf>
    <xf numFmtId="0" fontId="28" fillId="3" borderId="6" xfId="0" applyFont="1" applyFill="1" applyBorder="1" applyAlignment="1" applyProtection="1">
      <alignment horizontal="left" vertical="center" wrapText="1"/>
    </xf>
    <xf numFmtId="9" fontId="23" fillId="0" borderId="3" xfId="2" applyFont="1" applyFill="1" applyBorder="1" applyAlignment="1" applyProtection="1">
      <alignment horizontal="center"/>
      <protection locked="0"/>
    </xf>
    <xf numFmtId="0" fontId="4" fillId="0" borderId="3" xfId="0" applyFont="1" applyBorder="1" applyAlignment="1" applyProtection="1">
      <alignment horizontal="left" wrapText="1"/>
      <protection locked="0"/>
    </xf>
    <xf numFmtId="0" fontId="29" fillId="0" borderId="3" xfId="0" applyFont="1" applyBorder="1" applyAlignment="1" applyProtection="1">
      <alignment horizontal="left" wrapText="1"/>
      <protection locked="0"/>
    </xf>
    <xf numFmtId="0" fontId="19" fillId="0" borderId="0" xfId="0" applyFont="1" applyFill="1" applyBorder="1" applyAlignment="1">
      <alignment vertical="top"/>
    </xf>
    <xf numFmtId="0" fontId="4" fillId="0" borderId="6" xfId="0" applyFont="1" applyBorder="1" applyAlignment="1" applyProtection="1">
      <alignment horizontal="left" wrapText="1"/>
      <protection locked="0"/>
    </xf>
    <xf numFmtId="0" fontId="4" fillId="0" borderId="3" xfId="0" applyFont="1" applyFill="1" applyBorder="1" applyAlignment="1" applyProtection="1">
      <alignment horizontal="left" wrapText="1"/>
      <protection locked="0"/>
    </xf>
    <xf numFmtId="0" fontId="4" fillId="0" borderId="6" xfId="0" applyFont="1" applyBorder="1" applyAlignment="1" applyProtection="1">
      <alignment horizontal="left"/>
      <protection locked="0"/>
    </xf>
    <xf numFmtId="0" fontId="24" fillId="2" borderId="12" xfId="0" applyFont="1" applyFill="1" applyBorder="1" applyAlignment="1" applyProtection="1">
      <alignment horizontal="left" indent="1"/>
    </xf>
    <xf numFmtId="0" fontId="24" fillId="2" borderId="13" xfId="0" applyFont="1" applyFill="1" applyBorder="1" applyAlignment="1" applyProtection="1">
      <alignment horizontal="left" indent="1"/>
    </xf>
    <xf numFmtId="0" fontId="24" fillId="2" borderId="13" xfId="0" applyFont="1" applyFill="1" applyBorder="1" applyProtection="1"/>
    <xf numFmtId="0" fontId="24" fillId="2" borderId="14" xfId="0" applyFont="1" applyFill="1" applyBorder="1" applyProtection="1"/>
    <xf numFmtId="0" fontId="23" fillId="0" borderId="0" xfId="0" applyFont="1" applyProtection="1"/>
    <xf numFmtId="0" fontId="32" fillId="0" borderId="15" xfId="0" applyFont="1" applyFill="1" applyBorder="1" applyAlignment="1" applyProtection="1">
      <alignment horizontal="center" vertical="top"/>
    </xf>
    <xf numFmtId="0" fontId="32" fillId="0" borderId="0" xfId="0" applyFont="1" applyFill="1" applyBorder="1" applyAlignment="1" applyProtection="1">
      <alignment horizontal="center" vertical="top"/>
    </xf>
    <xf numFmtId="0" fontId="32" fillId="0" borderId="16" xfId="0" applyFont="1" applyFill="1" applyBorder="1" applyAlignment="1" applyProtection="1">
      <alignment horizontal="center" vertical="top"/>
    </xf>
    <xf numFmtId="0" fontId="19" fillId="0" borderId="0" xfId="0" applyFont="1" applyFill="1" applyBorder="1" applyAlignment="1" applyProtection="1">
      <alignment horizontal="left" vertical="top"/>
    </xf>
    <xf numFmtId="0" fontId="19" fillId="0" borderId="15" xfId="0" applyFont="1" applyFill="1" applyBorder="1" applyAlignment="1" applyProtection="1">
      <alignment horizontal="center" vertical="top"/>
    </xf>
    <xf numFmtId="0" fontId="19" fillId="0" borderId="0" xfId="0" quotePrefix="1" applyFont="1" applyFill="1" applyBorder="1" applyAlignment="1" applyProtection="1">
      <alignment horizontal="left" vertical="top"/>
    </xf>
    <xf numFmtId="0" fontId="19" fillId="0" borderId="17" xfId="0" applyFont="1" applyFill="1" applyBorder="1" applyAlignment="1" applyProtection="1">
      <alignment horizontal="center" vertical="top"/>
    </xf>
    <xf numFmtId="0" fontId="19" fillId="0" borderId="5" xfId="0" applyFont="1" applyFill="1" applyBorder="1" applyAlignment="1" applyProtection="1">
      <alignment horizontal="center" vertical="top"/>
    </xf>
    <xf numFmtId="0" fontId="19" fillId="0" borderId="18" xfId="0" applyFont="1" applyFill="1" applyBorder="1" applyAlignment="1" applyProtection="1">
      <alignment horizontal="center" vertical="top"/>
    </xf>
    <xf numFmtId="0" fontId="23" fillId="0" borderId="5" xfId="0" applyFont="1" applyBorder="1" applyProtection="1"/>
    <xf numFmtId="0" fontId="23" fillId="0" borderId="0" xfId="0" applyFont="1" applyBorder="1" applyProtection="1"/>
    <xf numFmtId="0" fontId="23" fillId="2" borderId="19" xfId="0" applyFont="1" applyFill="1" applyBorder="1" applyProtection="1"/>
    <xf numFmtId="0" fontId="23" fillId="2" borderId="20" xfId="0" applyFont="1" applyFill="1" applyBorder="1" applyProtection="1"/>
    <xf numFmtId="0" fontId="23" fillId="2" borderId="21" xfId="0" applyFont="1" applyFill="1" applyBorder="1" applyProtection="1"/>
    <xf numFmtId="0" fontId="28" fillId="2" borderId="2" xfId="0" applyFont="1" applyFill="1" applyBorder="1" applyAlignment="1" applyProtection="1">
      <alignment horizontal="left" vertical="center" indent="1"/>
    </xf>
    <xf numFmtId="0" fontId="28" fillId="2" borderId="0" xfId="0" applyFont="1" applyFill="1" applyBorder="1" applyAlignment="1" applyProtection="1">
      <alignment horizontal="left" vertical="center" indent="1"/>
    </xf>
    <xf numFmtId="0" fontId="23" fillId="2" borderId="2" xfId="0" applyFont="1" applyFill="1" applyBorder="1" applyProtection="1"/>
    <xf numFmtId="0" fontId="23" fillId="2" borderId="0" xfId="0" applyFont="1" applyFill="1" applyBorder="1" applyProtection="1"/>
    <xf numFmtId="0" fontId="23" fillId="2" borderId="1" xfId="0" applyFont="1" applyFill="1" applyBorder="1" applyProtection="1"/>
    <xf numFmtId="0" fontId="28" fillId="2" borderId="2" xfId="0" applyFont="1" applyFill="1" applyBorder="1" applyAlignment="1" applyProtection="1">
      <alignment horizontal="left" indent="1"/>
    </xf>
    <xf numFmtId="0" fontId="28" fillId="2" borderId="0" xfId="0" applyFont="1" applyFill="1" applyBorder="1" applyAlignment="1" applyProtection="1">
      <alignment horizontal="left" indent="1"/>
    </xf>
    <xf numFmtId="0" fontId="24" fillId="2" borderId="0" xfId="0" applyFont="1" applyFill="1" applyBorder="1" applyProtection="1"/>
    <xf numFmtId="0" fontId="24" fillId="2" borderId="1" xfId="0" applyFont="1" applyFill="1" applyBorder="1" applyProtection="1"/>
    <xf numFmtId="0" fontId="24" fillId="2" borderId="2" xfId="0" applyFont="1" applyFill="1" applyBorder="1" applyAlignment="1" applyProtection="1">
      <alignment horizontal="left" indent="1"/>
    </xf>
    <xf numFmtId="0" fontId="24" fillId="2" borderId="0" xfId="0" applyFont="1" applyFill="1" applyBorder="1" applyAlignment="1" applyProtection="1">
      <alignment horizontal="left" indent="1"/>
    </xf>
    <xf numFmtId="0" fontId="24" fillId="2" borderId="2" xfId="0" applyFont="1" applyFill="1" applyBorder="1" applyAlignment="1" applyProtection="1">
      <alignment horizontal="left" indent="2"/>
    </xf>
    <xf numFmtId="0" fontId="24" fillId="2" borderId="12" xfId="0" applyFont="1" applyFill="1" applyBorder="1" applyProtection="1"/>
    <xf numFmtId="0" fontId="24" fillId="2" borderId="19" xfId="0" applyFont="1" applyFill="1" applyBorder="1" applyAlignment="1" applyProtection="1">
      <alignment horizontal="left" indent="1"/>
    </xf>
    <xf numFmtId="0" fontId="24" fillId="2" borderId="20" xfId="0" applyFont="1" applyFill="1" applyBorder="1" applyAlignment="1" applyProtection="1">
      <alignment horizontal="left" indent="1"/>
    </xf>
    <xf numFmtId="0" fontId="24" fillId="2" borderId="20" xfId="0" applyFont="1" applyFill="1" applyBorder="1" applyProtection="1"/>
    <xf numFmtId="0" fontId="24" fillId="2" borderId="21" xfId="0" applyFont="1" applyFill="1" applyBorder="1" applyProtection="1"/>
    <xf numFmtId="0" fontId="24" fillId="2" borderId="2" xfId="0" applyFont="1" applyFill="1" applyBorder="1" applyAlignment="1" applyProtection="1">
      <alignment horizontal="left" vertical="center" indent="1"/>
    </xf>
    <xf numFmtId="0" fontId="24" fillId="2" borderId="0" xfId="0" applyFont="1" applyFill="1" applyBorder="1" applyAlignment="1" applyProtection="1">
      <alignment horizontal="left" vertical="center" indent="1"/>
    </xf>
    <xf numFmtId="0" fontId="9" fillId="2" borderId="0" xfId="0" applyFont="1" applyFill="1" applyBorder="1" applyAlignment="1" applyProtection="1">
      <alignment horizontal="left" vertical="center" indent="1"/>
    </xf>
    <xf numFmtId="0" fontId="0" fillId="0" borderId="8" xfId="0" applyBorder="1" applyProtection="1"/>
    <xf numFmtId="0" fontId="23" fillId="0" borderId="8" xfId="0" applyFont="1" applyBorder="1" applyProtection="1"/>
    <xf numFmtId="0" fontId="33" fillId="3" borderId="6" xfId="0" applyFont="1" applyFill="1" applyBorder="1" applyAlignment="1" applyProtection="1">
      <alignment horizontal="left" vertical="center" wrapText="1"/>
    </xf>
    <xf numFmtId="0" fontId="33" fillId="2" borderId="3" xfId="0" applyFont="1" applyFill="1" applyBorder="1" applyAlignment="1" applyProtection="1">
      <alignment vertical="center" wrapText="1"/>
    </xf>
    <xf numFmtId="3" fontId="23" fillId="2" borderId="4" xfId="0" applyNumberFormat="1" applyFont="1" applyFill="1" applyBorder="1" applyAlignment="1" applyProtection="1">
      <alignment horizontal="center" vertical="center" wrapText="1"/>
    </xf>
    <xf numFmtId="3" fontId="23" fillId="2" borderId="3" xfId="0" applyNumberFormat="1" applyFont="1" applyFill="1" applyBorder="1" applyAlignment="1" applyProtection="1">
      <alignment horizontal="center" vertical="center" wrapText="1"/>
    </xf>
    <xf numFmtId="9" fontId="23" fillId="2" borderId="3" xfId="2" applyFont="1" applyFill="1" applyBorder="1" applyAlignment="1" applyProtection="1">
      <alignment horizontal="center" vertical="center" wrapText="1"/>
    </xf>
    <xf numFmtId="3" fontId="33" fillId="2" borderId="3" xfId="0" applyNumberFormat="1" applyFont="1" applyFill="1" applyBorder="1" applyAlignment="1" applyProtection="1">
      <alignment horizontal="center" vertical="center" wrapText="1"/>
    </xf>
    <xf numFmtId="3" fontId="29" fillId="2" borderId="3" xfId="2" applyNumberFormat="1" applyFont="1" applyFill="1" applyBorder="1" applyAlignment="1" applyProtection="1"/>
    <xf numFmtId="3" fontId="29" fillId="2" borderId="3" xfId="0" applyNumberFormat="1" applyFont="1" applyFill="1" applyBorder="1" applyAlignment="1" applyProtection="1">
      <alignment horizontal="right" wrapText="1"/>
    </xf>
    <xf numFmtId="3" fontId="4" fillId="2" borderId="3" xfId="2" applyNumberFormat="1" applyFont="1" applyFill="1" applyBorder="1" applyAlignment="1" applyProtection="1"/>
    <xf numFmtId="3" fontId="23" fillId="2" borderId="3" xfId="2" applyNumberFormat="1" applyFont="1" applyFill="1" applyBorder="1" applyAlignment="1" applyProtection="1"/>
    <xf numFmtId="3" fontId="23" fillId="2" borderId="3" xfId="0" applyNumberFormat="1" applyFont="1" applyFill="1" applyBorder="1" applyAlignment="1" applyProtection="1">
      <alignment horizontal="right" wrapText="1"/>
    </xf>
    <xf numFmtId="0" fontId="23" fillId="2" borderId="6" xfId="0" applyFont="1" applyFill="1" applyBorder="1" applyAlignment="1" applyProtection="1">
      <alignment horizontal="left" wrapText="1" indent="1"/>
    </xf>
    <xf numFmtId="3" fontId="23" fillId="2" borderId="7" xfId="0" applyNumberFormat="1" applyFont="1" applyFill="1" applyBorder="1" applyAlignment="1" applyProtection="1"/>
    <xf numFmtId="4" fontId="23" fillId="2" borderId="7" xfId="0" applyNumberFormat="1" applyFont="1" applyFill="1" applyBorder="1" applyAlignment="1" applyProtection="1">
      <alignment horizontal="center"/>
    </xf>
    <xf numFmtId="3" fontId="23" fillId="2" borderId="7" xfId="0" applyNumberFormat="1" applyFont="1" applyFill="1" applyBorder="1" applyAlignment="1" applyProtection="1">
      <alignment horizontal="center"/>
    </xf>
    <xf numFmtId="3" fontId="33" fillId="2" borderId="3" xfId="0" applyNumberFormat="1" applyFont="1" applyFill="1" applyBorder="1" applyAlignment="1" applyProtection="1">
      <alignment horizontal="right" wrapText="1"/>
    </xf>
    <xf numFmtId="0" fontId="23" fillId="0" borderId="8" xfId="0" applyFont="1" applyBorder="1" applyAlignment="1" applyProtection="1">
      <alignment horizontal="left" wrapText="1" indent="1"/>
    </xf>
    <xf numFmtId="3" fontId="23" fillId="0" borderId="8" xfId="0" applyNumberFormat="1" applyFont="1" applyBorder="1" applyAlignment="1" applyProtection="1"/>
    <xf numFmtId="4" fontId="23" fillId="0" borderId="8" xfId="0" applyNumberFormat="1" applyFont="1" applyBorder="1" applyAlignment="1" applyProtection="1"/>
    <xf numFmtId="4" fontId="23" fillId="0" borderId="8" xfId="2" applyNumberFormat="1" applyFont="1" applyBorder="1" applyAlignment="1" applyProtection="1"/>
    <xf numFmtId="4" fontId="33" fillId="0" borderId="8" xfId="0" applyNumberFormat="1" applyFont="1" applyFill="1" applyBorder="1" applyAlignment="1" applyProtection="1">
      <alignment horizontal="right" wrapText="1"/>
    </xf>
    <xf numFmtId="0" fontId="33" fillId="2" borderId="6" xfId="0" applyFont="1" applyFill="1" applyBorder="1" applyAlignment="1" applyProtection="1">
      <alignment vertical="center" wrapText="1"/>
    </xf>
    <xf numFmtId="4" fontId="23" fillId="2" borderId="7" xfId="0" applyNumberFormat="1" applyFont="1" applyFill="1" applyBorder="1" applyAlignment="1" applyProtection="1"/>
    <xf numFmtId="4" fontId="23" fillId="2" borderId="7" xfId="2" applyNumberFormat="1" applyFont="1" applyFill="1" applyBorder="1" applyAlignment="1" applyProtection="1"/>
    <xf numFmtId="4" fontId="33" fillId="2" borderId="4" xfId="0" applyNumberFormat="1" applyFont="1" applyFill="1" applyBorder="1" applyAlignment="1" applyProtection="1">
      <alignment horizontal="right" wrapText="1"/>
    </xf>
    <xf numFmtId="0" fontId="23" fillId="4" borderId="15" xfId="0" applyFont="1" applyFill="1" applyBorder="1" applyProtection="1"/>
    <xf numFmtId="0" fontId="23" fillId="4" borderId="0" xfId="0" applyFont="1" applyFill="1" applyBorder="1" applyProtection="1"/>
    <xf numFmtId="0" fontId="23" fillId="4" borderId="16" xfId="0" applyFont="1" applyFill="1" applyBorder="1" applyProtection="1"/>
    <xf numFmtId="0" fontId="33" fillId="2" borderId="6" xfId="0" applyFont="1" applyFill="1" applyBorder="1" applyAlignment="1" applyProtection="1">
      <alignment vertical="center"/>
    </xf>
    <xf numFmtId="0" fontId="23" fillId="2" borderId="7" xfId="0" applyFont="1" applyFill="1" applyBorder="1" applyAlignment="1" applyProtection="1">
      <alignment vertical="center"/>
    </xf>
    <xf numFmtId="0" fontId="23" fillId="2" borderId="6" xfId="0" applyFont="1" applyFill="1" applyBorder="1" applyAlignment="1" applyProtection="1">
      <alignment horizontal="left" wrapText="1"/>
    </xf>
    <xf numFmtId="3" fontId="23" fillId="2" borderId="3" xfId="0" applyNumberFormat="1" applyFont="1" applyFill="1" applyBorder="1" applyAlignment="1" applyProtection="1"/>
    <xf numFmtId="0" fontId="23" fillId="0" borderId="7" xfId="0" applyFont="1" applyBorder="1" applyAlignment="1" applyProtection="1">
      <alignment horizontal="left" wrapText="1" indent="1"/>
    </xf>
    <xf numFmtId="3" fontId="23" fillId="0" borderId="7" xfId="0" applyNumberFormat="1" applyFont="1" applyBorder="1" applyAlignment="1" applyProtection="1"/>
    <xf numFmtId="4" fontId="23" fillId="0" borderId="7" xfId="0" applyNumberFormat="1" applyFont="1" applyBorder="1" applyAlignment="1" applyProtection="1"/>
    <xf numFmtId="4" fontId="23" fillId="0" borderId="7" xfId="2" applyNumberFormat="1" applyFont="1" applyBorder="1" applyAlignment="1" applyProtection="1"/>
    <xf numFmtId="0" fontId="4" fillId="2" borderId="3" xfId="0" applyFont="1" applyFill="1" applyBorder="1" applyAlignment="1" applyProtection="1">
      <alignment horizontal="left" wrapText="1"/>
    </xf>
    <xf numFmtId="3" fontId="4" fillId="2" borderId="3" xfId="0" applyNumberFormat="1" applyFont="1" applyFill="1" applyBorder="1" applyAlignment="1" applyProtection="1"/>
    <xf numFmtId="3" fontId="4" fillId="2" borderId="4" xfId="0" applyNumberFormat="1" applyFont="1" applyFill="1" applyBorder="1" applyAlignment="1" applyProtection="1"/>
    <xf numFmtId="3" fontId="4" fillId="2" borderId="3" xfId="0" applyNumberFormat="1" applyFont="1" applyFill="1" applyBorder="1" applyAlignment="1" applyProtection="1">
      <alignment horizontal="right" wrapText="1"/>
    </xf>
    <xf numFmtId="0" fontId="23" fillId="0" borderId="22" xfId="0" applyFont="1" applyBorder="1" applyAlignment="1" applyProtection="1">
      <alignment horizontal="left" wrapText="1" indent="1"/>
    </xf>
    <xf numFmtId="49" fontId="26" fillId="3" borderId="23" xfId="0" applyNumberFormat="1" applyFont="1" applyFill="1" applyBorder="1" applyAlignment="1" applyProtection="1">
      <alignment wrapText="1"/>
    </xf>
    <xf numFmtId="3" fontId="26" fillId="2" borderId="24" xfId="0" applyNumberFormat="1" applyFont="1" applyFill="1" applyBorder="1" applyAlignment="1" applyProtection="1"/>
    <xf numFmtId="3" fontId="26" fillId="2" borderId="26" xfId="0" applyNumberFormat="1" applyFont="1" applyFill="1" applyBorder="1" applyAlignment="1" applyProtection="1"/>
    <xf numFmtId="0" fontId="33" fillId="0" borderId="3" xfId="0" applyFont="1" applyBorder="1" applyAlignment="1" applyProtection="1">
      <alignment horizontal="center" vertical="center"/>
      <protection locked="0"/>
    </xf>
    <xf numFmtId="0" fontId="34" fillId="0" borderId="6" xfId="0" applyFont="1" applyFill="1" applyBorder="1" applyAlignment="1" applyProtection="1">
      <alignment horizontal="center" vertical="center" wrapText="1"/>
      <protection locked="0"/>
    </xf>
    <xf numFmtId="0" fontId="34" fillId="0" borderId="3" xfId="0" applyFont="1" applyFill="1" applyBorder="1" applyAlignment="1" applyProtection="1">
      <alignment horizontal="center" vertical="center" wrapText="1"/>
      <protection locked="0"/>
    </xf>
    <xf numFmtId="14" fontId="34" fillId="0" borderId="6" xfId="0" applyNumberFormat="1" applyFont="1" applyFill="1" applyBorder="1" applyAlignment="1" applyProtection="1">
      <alignment horizontal="center" vertical="center" wrapText="1"/>
      <protection locked="0"/>
    </xf>
    <xf numFmtId="14" fontId="34" fillId="0" borderId="3" xfId="0" applyNumberFormat="1" applyFont="1" applyFill="1" applyBorder="1" applyAlignment="1" applyProtection="1">
      <alignment horizontal="center" vertical="center" wrapText="1"/>
      <protection locked="0"/>
    </xf>
    <xf numFmtId="167" fontId="34" fillId="0" borderId="3" xfId="1" applyNumberFormat="1" applyFont="1" applyFill="1" applyBorder="1" applyAlignment="1" applyProtection="1">
      <alignment horizontal="center" vertical="center" wrapText="1"/>
      <protection locked="0"/>
    </xf>
    <xf numFmtId="9" fontId="34" fillId="0" borderId="3" xfId="2" applyFont="1" applyFill="1" applyBorder="1" applyAlignment="1" applyProtection="1">
      <alignment horizontal="center" vertical="center" wrapText="1"/>
      <protection locked="0"/>
    </xf>
    <xf numFmtId="0" fontId="34" fillId="0" borderId="11" xfId="0" applyFont="1" applyBorder="1" applyProtection="1">
      <protection locked="0"/>
    </xf>
    <xf numFmtId="3" fontId="34" fillId="0" borderId="11" xfId="0" applyNumberFormat="1" applyFont="1" applyBorder="1" applyProtection="1">
      <protection locked="0"/>
    </xf>
    <xf numFmtId="3" fontId="34" fillId="2" borderId="11" xfId="0" applyNumberFormat="1" applyFont="1" applyFill="1" applyBorder="1" applyProtection="1"/>
    <xf numFmtId="0" fontId="34" fillId="0" borderId="3" xfId="0" applyFont="1" applyBorder="1" applyProtection="1">
      <protection locked="0"/>
    </xf>
    <xf numFmtId="3" fontId="34" fillId="0" borderId="3" xfId="0" applyNumberFormat="1" applyFont="1" applyBorder="1" applyProtection="1">
      <protection locked="0"/>
    </xf>
    <xf numFmtId="3" fontId="34" fillId="2" borderId="3" xfId="0" applyNumberFormat="1" applyFont="1" applyFill="1" applyBorder="1" applyProtection="1"/>
    <xf numFmtId="0" fontId="33" fillId="3" borderId="9" xfId="0" applyFont="1" applyFill="1" applyBorder="1" applyAlignment="1" applyProtection="1">
      <alignment horizontal="right" vertical="center" wrapText="1"/>
    </xf>
    <xf numFmtId="0" fontId="33" fillId="3" borderId="11" xfId="0" applyFont="1" applyFill="1" applyBorder="1" applyAlignment="1" applyProtection="1">
      <alignment horizontal="left" vertical="center" wrapText="1"/>
    </xf>
    <xf numFmtId="0" fontId="23" fillId="2" borderId="3" xfId="0" applyFont="1" applyFill="1" applyBorder="1" applyAlignment="1" applyProtection="1">
      <alignment horizontal="center" vertical="center" wrapText="1"/>
    </xf>
    <xf numFmtId="0" fontId="33" fillId="2" borderId="3" xfId="0" applyFont="1" applyFill="1" applyBorder="1" applyAlignment="1" applyProtection="1">
      <alignment horizontal="center" vertical="center" wrapText="1"/>
    </xf>
    <xf numFmtId="0" fontId="33" fillId="5" borderId="6" xfId="0" applyFont="1" applyFill="1" applyBorder="1" applyAlignment="1" applyProtection="1">
      <alignment horizontal="left" wrapText="1"/>
    </xf>
    <xf numFmtId="0" fontId="23" fillId="5" borderId="7" xfId="0" applyFont="1" applyFill="1" applyBorder="1" applyAlignment="1" applyProtection="1">
      <alignment horizontal="center" wrapText="1"/>
    </xf>
    <xf numFmtId="0" fontId="33" fillId="5" borderId="7" xfId="0" applyFont="1" applyFill="1" applyBorder="1" applyAlignment="1" applyProtection="1">
      <alignment horizontal="center" wrapText="1"/>
    </xf>
    <xf numFmtId="0" fontId="33" fillId="5" borderId="4" xfId="0" applyFont="1" applyFill="1" applyBorder="1" applyAlignment="1" applyProtection="1">
      <alignment horizontal="center" wrapText="1"/>
    </xf>
    <xf numFmtId="0" fontId="23" fillId="0" borderId="3" xfId="0" applyFont="1" applyBorder="1" applyAlignment="1" applyProtection="1">
      <alignment wrapText="1"/>
    </xf>
    <xf numFmtId="0" fontId="22" fillId="0" borderId="0" xfId="0" applyFont="1" applyProtection="1"/>
    <xf numFmtId="3" fontId="29" fillId="0" borderId="4" xfId="0" applyNumberFormat="1" applyFont="1" applyFill="1" applyBorder="1" applyAlignment="1" applyProtection="1">
      <alignment horizontal="right"/>
      <protection locked="0"/>
    </xf>
    <xf numFmtId="3" fontId="4" fillId="0" borderId="4" xfId="0" applyNumberFormat="1" applyFont="1" applyFill="1" applyBorder="1" applyAlignment="1" applyProtection="1">
      <alignment horizontal="right"/>
      <protection locked="0"/>
    </xf>
    <xf numFmtId="0" fontId="0" fillId="0" borderId="0" xfId="0" applyAlignment="1" applyProtection="1">
      <alignment horizontal="left" wrapText="1"/>
    </xf>
    <xf numFmtId="0" fontId="0" fillId="0" borderId="0" xfId="0" applyFont="1" applyAlignment="1" applyProtection="1">
      <alignment horizontal="left" wrapText="1" indent="1"/>
    </xf>
    <xf numFmtId="0" fontId="26" fillId="2" borderId="3" xfId="0" applyFont="1" applyFill="1" applyBorder="1" applyAlignment="1" applyProtection="1">
      <alignment horizontal="left" vertical="center" indent="1"/>
    </xf>
    <xf numFmtId="166" fontId="26" fillId="2" borderId="3" xfId="0" applyNumberFormat="1" applyFont="1" applyFill="1" applyBorder="1" applyAlignment="1" applyProtection="1">
      <alignment vertical="center"/>
    </xf>
    <xf numFmtId="0" fontId="35" fillId="2" borderId="3" xfId="0" applyFont="1" applyFill="1" applyBorder="1" applyAlignment="1" applyProtection="1">
      <alignment horizontal="left" vertical="center" indent="1"/>
    </xf>
    <xf numFmtId="0" fontId="0" fillId="0" borderId="0" xfId="0" applyAlignment="1" applyProtection="1">
      <alignment horizontal="left" wrapText="1" indent="1"/>
    </xf>
    <xf numFmtId="0" fontId="26" fillId="2" borderId="3" xfId="0" applyFont="1" applyFill="1" applyBorder="1" applyAlignment="1" applyProtection="1">
      <alignment horizontal="left" vertical="center" wrapText="1" indent="1"/>
    </xf>
    <xf numFmtId="0" fontId="26" fillId="2" borderId="3" xfId="0" applyFont="1" applyFill="1" applyBorder="1" applyAlignment="1" applyProtection="1">
      <alignment horizontal="center" vertical="center" wrapText="1"/>
    </xf>
    <xf numFmtId="0" fontId="1" fillId="0" borderId="0" xfId="0" applyFont="1" applyAlignment="1" applyProtection="1">
      <alignment vertical="center"/>
    </xf>
    <xf numFmtId="0" fontId="26" fillId="0" borderId="3" xfId="0" applyFont="1" applyFill="1" applyBorder="1" applyAlignment="1" applyProtection="1">
      <alignment horizontal="left" vertical="center" wrapText="1" indent="1"/>
    </xf>
    <xf numFmtId="166" fontId="26" fillId="2" borderId="3" xfId="0" applyNumberFormat="1" applyFont="1" applyFill="1" applyBorder="1" applyAlignment="1" applyProtection="1">
      <alignment horizontal="right" vertical="center" wrapText="1"/>
    </xf>
    <xf numFmtId="0" fontId="35" fillId="0" borderId="0" xfId="0" applyFont="1" applyProtection="1"/>
    <xf numFmtId="168" fontId="15" fillId="2" borderId="3" xfId="0" applyNumberFormat="1" applyFont="1" applyFill="1" applyBorder="1" applyAlignment="1" applyProtection="1">
      <alignment horizontal="center" vertical="center" wrapText="1"/>
    </xf>
    <xf numFmtId="0" fontId="16" fillId="2" borderId="3" xfId="0" applyFont="1" applyFill="1" applyBorder="1" applyAlignment="1" applyProtection="1">
      <alignment horizontal="left" vertical="center" indent="1"/>
    </xf>
    <xf numFmtId="0" fontId="35" fillId="2" borderId="3" xfId="0" applyFont="1" applyFill="1" applyBorder="1" applyAlignment="1" applyProtection="1">
      <alignment horizontal="left" vertical="center"/>
    </xf>
    <xf numFmtId="166" fontId="35" fillId="2" borderId="3" xfId="0" applyNumberFormat="1" applyFont="1" applyFill="1" applyBorder="1" applyAlignment="1" applyProtection="1">
      <alignment vertical="center"/>
    </xf>
    <xf numFmtId="166" fontId="35" fillId="0" borderId="3" xfId="0" applyNumberFormat="1" applyFont="1" applyFill="1" applyBorder="1" applyAlignment="1" applyProtection="1">
      <alignment vertical="center"/>
      <protection locked="0"/>
    </xf>
    <xf numFmtId="166" fontId="35" fillId="2" borderId="3" xfId="0" applyNumberFormat="1" applyFont="1" applyFill="1" applyBorder="1" applyAlignment="1" applyProtection="1">
      <alignment horizontal="right" vertical="center" wrapText="1"/>
    </xf>
    <xf numFmtId="0" fontId="35" fillId="0" borderId="3" xfId="0" applyFont="1" applyBorder="1" applyAlignment="1" applyProtection="1">
      <alignment horizontal="left" vertical="center" wrapText="1"/>
    </xf>
    <xf numFmtId="166" fontId="35" fillId="0" borderId="3" xfId="0" applyNumberFormat="1" applyFont="1" applyBorder="1" applyAlignment="1" applyProtection="1">
      <alignment horizontal="right" vertical="center" wrapText="1"/>
      <protection locked="0"/>
    </xf>
    <xf numFmtId="0" fontId="26" fillId="2" borderId="25" xfId="0" applyFont="1" applyFill="1" applyBorder="1" applyAlignment="1" applyProtection="1">
      <alignment horizontal="left" vertical="center" wrapText="1"/>
    </xf>
    <xf numFmtId="166" fontId="26" fillId="2" borderId="25" xfId="0" applyNumberFormat="1" applyFont="1" applyFill="1" applyBorder="1" applyAlignment="1" applyProtection="1">
      <alignment horizontal="right" vertical="center" wrapText="1"/>
    </xf>
    <xf numFmtId="0" fontId="35" fillId="0" borderId="3" xfId="0" applyFont="1" applyFill="1" applyBorder="1" applyAlignment="1" applyProtection="1">
      <alignment horizontal="left" vertical="center" wrapText="1" indent="1"/>
    </xf>
    <xf numFmtId="0" fontId="32" fillId="2" borderId="0" xfId="0" applyFont="1" applyFill="1" applyBorder="1" applyAlignment="1" applyProtection="1">
      <alignment horizontal="right"/>
    </xf>
    <xf numFmtId="169" fontId="29" fillId="0" borderId="3" xfId="0" applyNumberFormat="1" applyFont="1" applyFill="1" applyBorder="1" applyAlignment="1" applyProtection="1">
      <alignment horizontal="center"/>
      <protection locked="0"/>
    </xf>
    <xf numFmtId="169" fontId="4" fillId="0" borderId="3" xfId="0" applyNumberFormat="1" applyFont="1" applyFill="1" applyBorder="1" applyAlignment="1" applyProtection="1">
      <alignment horizontal="center"/>
      <protection locked="0"/>
    </xf>
    <xf numFmtId="169" fontId="29" fillId="0" borderId="4" xfId="0" applyNumberFormat="1" applyFont="1" applyFill="1" applyBorder="1" applyAlignment="1" applyProtection="1">
      <alignment horizontal="center"/>
      <protection locked="0"/>
    </xf>
    <xf numFmtId="169" fontId="4" fillId="0" borderId="4" xfId="0" applyNumberFormat="1" applyFont="1" applyFill="1" applyBorder="1" applyAlignment="1" applyProtection="1">
      <alignment horizontal="center"/>
      <protection locked="0"/>
    </xf>
    <xf numFmtId="0" fontId="23" fillId="0" borderId="0" xfId="0" applyFont="1" applyBorder="1" applyAlignment="1" applyProtection="1">
      <alignment horizontal="left" vertical="center" wrapText="1"/>
    </xf>
    <xf numFmtId="0" fontId="28" fillId="3" borderId="6" xfId="0" applyFont="1" applyFill="1" applyBorder="1" applyAlignment="1" applyProtection="1">
      <alignment horizontal="left" vertical="center" wrapText="1"/>
    </xf>
    <xf numFmtId="0" fontId="0" fillId="4" borderId="7" xfId="0" applyFill="1" applyBorder="1" applyAlignment="1">
      <alignment vertical="center" wrapText="1"/>
    </xf>
    <xf numFmtId="0" fontId="0" fillId="4" borderId="4" xfId="0" applyFill="1" applyBorder="1" applyAlignment="1">
      <alignment vertical="center" wrapText="1"/>
    </xf>
    <xf numFmtId="3" fontId="23" fillId="2" borderId="4" xfId="0" applyNumberFormat="1" applyFont="1" applyFill="1" applyBorder="1" applyAlignment="1" applyProtection="1">
      <alignment horizontal="center" vertical="center" wrapText="1"/>
    </xf>
    <xf numFmtId="4" fontId="23" fillId="2" borderId="3" xfId="0" applyNumberFormat="1" applyFont="1" applyFill="1" applyBorder="1" applyAlignment="1" applyProtection="1">
      <alignment horizontal="right" vertical="center" wrapText="1"/>
    </xf>
    <xf numFmtId="4" fontId="33" fillId="2" borderId="4" xfId="0" applyNumberFormat="1" applyFont="1" applyFill="1" applyBorder="1" applyAlignment="1" applyProtection="1">
      <alignment horizontal="center" vertical="center" wrapText="1"/>
    </xf>
    <xf numFmtId="4" fontId="26" fillId="2" borderId="25" xfId="0" applyNumberFormat="1" applyFont="1" applyFill="1" applyBorder="1" applyAlignment="1" applyProtection="1"/>
    <xf numFmtId="4" fontId="26" fillId="2" borderId="26" xfId="0" applyNumberFormat="1" applyFont="1" applyFill="1" applyBorder="1" applyAlignment="1" applyProtection="1"/>
    <xf numFmtId="4" fontId="33" fillId="2" borderId="3" xfId="0" applyNumberFormat="1" applyFont="1" applyFill="1" applyBorder="1" applyAlignment="1" applyProtection="1">
      <alignment horizontal="right" wrapText="1"/>
    </xf>
    <xf numFmtId="49" fontId="33" fillId="3" borderId="23" xfId="0" applyNumberFormat="1" applyFont="1" applyFill="1" applyBorder="1" applyAlignment="1" applyProtection="1">
      <alignment wrapText="1"/>
    </xf>
    <xf numFmtId="4" fontId="33" fillId="2" borderId="25" xfId="0" applyNumberFormat="1" applyFont="1" applyFill="1" applyBorder="1" applyAlignment="1" applyProtection="1"/>
    <xf numFmtId="3" fontId="33" fillId="2" borderId="25" xfId="0" applyNumberFormat="1" applyFont="1" applyFill="1" applyBorder="1" applyAlignment="1" applyProtection="1"/>
    <xf numFmtId="0" fontId="33" fillId="4" borderId="6" xfId="0" applyFont="1" applyFill="1" applyBorder="1" applyAlignment="1" applyProtection="1">
      <alignment vertical="center" wrapText="1"/>
    </xf>
    <xf numFmtId="9" fontId="33" fillId="2" borderId="3" xfId="2" applyFont="1" applyFill="1" applyBorder="1" applyAlignment="1" applyProtection="1">
      <alignment horizontal="center" vertical="center" wrapText="1"/>
    </xf>
    <xf numFmtId="3" fontId="33" fillId="2" borderId="3" xfId="2" applyNumberFormat="1" applyFont="1" applyFill="1" applyBorder="1" applyAlignment="1" applyProtection="1"/>
    <xf numFmtId="3" fontId="29" fillId="0" borderId="4" xfId="0" applyNumberFormat="1" applyFont="1" applyFill="1" applyBorder="1" applyAlignment="1" applyProtection="1">
      <alignment horizontal="center"/>
      <protection locked="0"/>
    </xf>
    <xf numFmtId="3" fontId="4" fillId="0" borderId="4" xfId="0" applyNumberFormat="1" applyFont="1" applyFill="1" applyBorder="1" applyAlignment="1" applyProtection="1">
      <alignment horizontal="center"/>
      <protection locked="0"/>
    </xf>
    <xf numFmtId="4" fontId="29" fillId="2" borderId="4" xfId="0" applyNumberFormat="1" applyFont="1" applyFill="1" applyBorder="1" applyAlignment="1" applyProtection="1">
      <alignment horizontal="center"/>
    </xf>
    <xf numFmtId="165" fontId="24" fillId="2" borderId="0" xfId="0" applyNumberFormat="1" applyFont="1" applyFill="1" applyBorder="1" applyAlignment="1" applyProtection="1">
      <alignment horizontal="left" indent="1"/>
    </xf>
    <xf numFmtId="0" fontId="44" fillId="0" borderId="5" xfId="4" applyFont="1" applyBorder="1" applyAlignment="1" applyProtection="1">
      <alignment horizontal="left"/>
    </xf>
    <xf numFmtId="0" fontId="45" fillId="0" borderId="3" xfId="4" applyFont="1" applyBorder="1" applyAlignment="1" applyProtection="1">
      <alignment horizontal="center" vertical="center"/>
    </xf>
    <xf numFmtId="0" fontId="45" fillId="0" borderId="10" xfId="4" applyFont="1" applyBorder="1" applyAlignment="1" applyProtection="1">
      <alignment horizontal="center" vertical="center"/>
    </xf>
    <xf numFmtId="2" fontId="4" fillId="0" borderId="10" xfId="4" applyNumberFormat="1" applyFont="1" applyBorder="1" applyAlignment="1" applyProtection="1">
      <alignment vertical="center"/>
    </xf>
    <xf numFmtId="0" fontId="45" fillId="0" borderId="11" xfId="4" applyFont="1" applyBorder="1" applyAlignment="1" applyProtection="1">
      <alignment horizontal="center" vertical="center"/>
    </xf>
    <xf numFmtId="2" fontId="4" fillId="0" borderId="11" xfId="4" applyNumberFormat="1" applyFont="1" applyBorder="1" applyAlignment="1" applyProtection="1">
      <alignment vertical="center"/>
    </xf>
    <xf numFmtId="0" fontId="23" fillId="6" borderId="8" xfId="0" applyFont="1" applyFill="1" applyBorder="1" applyAlignment="1" applyProtection="1">
      <alignment vertical="center"/>
    </xf>
    <xf numFmtId="0" fontId="36" fillId="6" borderId="8" xfId="0" applyFont="1" applyFill="1" applyBorder="1" applyAlignment="1" applyProtection="1">
      <alignment horizontal="right" vertical="center"/>
    </xf>
    <xf numFmtId="0" fontId="36" fillId="2" borderId="4" xfId="0" applyFont="1" applyFill="1" applyBorder="1" applyAlignment="1" applyProtection="1">
      <alignment horizontal="right" vertical="center"/>
    </xf>
    <xf numFmtId="166" fontId="35" fillId="0" borderId="3" xfId="0" applyNumberFormat="1" applyFont="1" applyFill="1" applyBorder="1" applyAlignment="1" applyProtection="1">
      <alignment horizontal="center" vertical="center"/>
      <protection locked="0"/>
    </xf>
    <xf numFmtId="3" fontId="23" fillId="2" borderId="4" xfId="0" applyNumberFormat="1" applyFont="1" applyFill="1" applyBorder="1" applyAlignment="1" applyProtection="1"/>
    <xf numFmtId="4" fontId="23" fillId="2" borderId="4" xfId="0" applyNumberFormat="1" applyFont="1" applyFill="1" applyBorder="1" applyAlignment="1" applyProtection="1"/>
    <xf numFmtId="4" fontId="23" fillId="2" borderId="3" xfId="0" applyNumberFormat="1" applyFont="1" applyFill="1" applyBorder="1" applyAlignment="1" applyProtection="1"/>
    <xf numFmtId="4" fontId="33" fillId="4" borderId="25" xfId="0" applyNumberFormat="1" applyFont="1" applyFill="1" applyBorder="1" applyAlignment="1" applyProtection="1"/>
    <xf numFmtId="0" fontId="33" fillId="5" borderId="3" xfId="0" applyFont="1" applyFill="1" applyBorder="1" applyAlignment="1">
      <alignment horizontal="center" vertical="center" wrapText="1"/>
    </xf>
    <xf numFmtId="0" fontId="0" fillId="0" borderId="5" xfId="0" applyBorder="1"/>
    <xf numFmtId="0" fontId="45" fillId="5" borderId="3" xfId="0" applyFont="1" applyFill="1" applyBorder="1" applyAlignment="1">
      <alignment horizontal="center" vertical="center" wrapText="1"/>
    </xf>
    <xf numFmtId="0" fontId="24" fillId="0" borderId="0" xfId="0" applyFont="1"/>
    <xf numFmtId="0" fontId="0" fillId="6" borderId="7" xfId="0" applyFill="1" applyBorder="1"/>
    <xf numFmtId="0" fontId="0" fillId="6" borderId="4" xfId="0" applyFill="1" applyBorder="1"/>
    <xf numFmtId="3" fontId="33" fillId="5" borderId="3" xfId="0" applyNumberFormat="1" applyFont="1" applyFill="1" applyBorder="1" applyAlignment="1">
      <alignment horizontal="center"/>
    </xf>
    <xf numFmtId="0" fontId="47" fillId="0" borderId="0" xfId="0" applyFont="1" applyFill="1" applyBorder="1" applyAlignment="1">
      <alignment horizontal="center" vertical="center"/>
    </xf>
    <xf numFmtId="0" fontId="24" fillId="0" borderId="0" xfId="0" applyFont="1" applyFill="1" applyBorder="1" applyAlignment="1">
      <alignment horizontal="center" vertical="center"/>
    </xf>
    <xf numFmtId="0" fontId="26" fillId="0" borderId="3" xfId="0" applyFont="1" applyBorder="1" applyAlignment="1">
      <alignment horizontal="center" vertical="center"/>
    </xf>
    <xf numFmtId="0" fontId="48" fillId="0" borderId="0" xfId="0" applyFont="1" applyAlignment="1">
      <alignment vertical="center"/>
    </xf>
    <xf numFmtId="0" fontId="38" fillId="0" borderId="0" xfId="0" applyFont="1" applyAlignment="1">
      <alignment vertical="center"/>
    </xf>
    <xf numFmtId="0" fontId="31" fillId="0" borderId="0" xfId="0" applyFont="1" applyAlignment="1">
      <alignment vertical="center"/>
    </xf>
    <xf numFmtId="0" fontId="38" fillId="0" borderId="0" xfId="0" applyFont="1" applyAlignment="1">
      <alignment horizontal="left" vertical="center"/>
    </xf>
    <xf numFmtId="0" fontId="31" fillId="0" borderId="0" xfId="0" applyFont="1" applyAlignment="1">
      <alignment horizontal="left" vertical="center"/>
    </xf>
    <xf numFmtId="0" fontId="31" fillId="0" borderId="0" xfId="0" applyFont="1" applyAlignment="1">
      <alignment horizontal="left" vertical="center" indent="3"/>
    </xf>
    <xf numFmtId="0" fontId="4" fillId="0" borderId="3" xfId="0" applyFont="1" applyFill="1" applyBorder="1" applyAlignment="1">
      <alignment horizontal="center" vertical="center"/>
    </xf>
    <xf numFmtId="0" fontId="23" fillId="0" borderId="3" xfId="0" applyFont="1" applyFill="1" applyBorder="1" applyAlignment="1">
      <alignment horizontal="center" vertical="center"/>
    </xf>
    <xf numFmtId="9" fontId="23" fillId="5" borderId="3" xfId="2" applyFont="1" applyFill="1" applyBorder="1" applyAlignment="1">
      <alignment horizontal="center"/>
    </xf>
    <xf numFmtId="0" fontId="35" fillId="2" borderId="3" xfId="0" applyFont="1" applyFill="1" applyBorder="1" applyAlignment="1" applyProtection="1">
      <alignment horizontal="center" vertical="center"/>
      <protection locked="0"/>
    </xf>
    <xf numFmtId="0" fontId="23" fillId="2" borderId="3" xfId="0" applyFont="1" applyFill="1" applyBorder="1" applyAlignment="1" applyProtection="1">
      <alignment horizontal="center" vertical="center" wrapText="1"/>
      <protection locked="0"/>
    </xf>
    <xf numFmtId="3" fontId="4" fillId="2" borderId="3" xfId="0" applyNumberFormat="1" applyFont="1" applyFill="1" applyBorder="1" applyAlignment="1" applyProtection="1">
      <alignment horizontal="center"/>
      <protection locked="0"/>
    </xf>
    <xf numFmtId="3" fontId="4" fillId="2" borderId="3" xfId="2" applyNumberFormat="1" applyFont="1" applyFill="1" applyBorder="1" applyAlignment="1" applyProtection="1">
      <alignment horizontal="center"/>
      <protection locked="0"/>
    </xf>
    <xf numFmtId="3" fontId="4" fillId="2" borderId="3" xfId="0" applyNumberFormat="1" applyFont="1" applyFill="1" applyBorder="1" applyAlignment="1" applyProtection="1">
      <alignment horizontal="center" wrapText="1"/>
      <protection locked="0"/>
    </xf>
    <xf numFmtId="0" fontId="4" fillId="2" borderId="3" xfId="0" applyFont="1" applyFill="1" applyBorder="1" applyAlignment="1" applyProtection="1">
      <alignment wrapText="1"/>
      <protection locked="0"/>
    </xf>
    <xf numFmtId="0" fontId="4" fillId="2" borderId="3" xfId="0" applyFont="1" applyFill="1" applyBorder="1" applyAlignment="1" applyProtection="1">
      <alignment horizontal="center" wrapText="1"/>
      <protection locked="0"/>
    </xf>
    <xf numFmtId="9" fontId="23" fillId="5" borderId="3" xfId="2" applyNumberFormat="1" applyFont="1" applyFill="1" applyBorder="1" applyAlignment="1">
      <alignment horizontal="center"/>
    </xf>
    <xf numFmtId="0" fontId="47" fillId="4" borderId="3" xfId="0" applyFont="1" applyFill="1" applyBorder="1" applyAlignment="1">
      <alignment horizontal="center" vertical="center"/>
    </xf>
    <xf numFmtId="0" fontId="33" fillId="4" borderId="3" xfId="0" applyFont="1" applyFill="1" applyBorder="1" applyAlignment="1" applyProtection="1">
      <alignment horizontal="left" vertical="center" wrapText="1"/>
    </xf>
    <xf numFmtId="0" fontId="33" fillId="4" borderId="3" xfId="0" applyFont="1" applyFill="1" applyBorder="1" applyAlignment="1" applyProtection="1">
      <alignment horizontal="center" vertical="center" wrapText="1"/>
    </xf>
    <xf numFmtId="0" fontId="36" fillId="6" borderId="6" xfId="0" applyFont="1" applyFill="1" applyBorder="1" applyAlignment="1" applyProtection="1">
      <alignment horizontal="left" vertical="center" indent="2"/>
    </xf>
    <xf numFmtId="0" fontId="0" fillId="0" borderId="0" xfId="0" applyBorder="1"/>
    <xf numFmtId="0" fontId="0" fillId="0" borderId="0" xfId="0" applyFont="1" applyBorder="1" applyProtection="1"/>
    <xf numFmtId="0" fontId="29" fillId="2" borderId="3" xfId="0" applyFont="1" applyFill="1" applyBorder="1" applyAlignment="1" applyProtection="1">
      <alignment horizontal="left" wrapText="1"/>
      <protection locked="0"/>
    </xf>
    <xf numFmtId="0" fontId="29" fillId="2" borderId="3" xfId="0" applyFont="1" applyFill="1" applyBorder="1" applyAlignment="1" applyProtection="1">
      <alignment horizontal="center" wrapText="1"/>
      <protection locked="0"/>
    </xf>
    <xf numFmtId="3" fontId="29" fillId="2" borderId="3" xfId="0" applyNumberFormat="1" applyFont="1" applyFill="1" applyBorder="1" applyAlignment="1" applyProtection="1">
      <alignment horizontal="center"/>
      <protection locked="0"/>
    </xf>
    <xf numFmtId="3" fontId="29" fillId="2" borderId="3" xfId="2" applyNumberFormat="1" applyFont="1" applyFill="1" applyBorder="1" applyAlignment="1" applyProtection="1">
      <alignment horizontal="center"/>
      <protection locked="0"/>
    </xf>
    <xf numFmtId="3" fontId="29" fillId="2" borderId="3" xfId="0" applyNumberFormat="1" applyFont="1" applyFill="1" applyBorder="1" applyAlignment="1" applyProtection="1">
      <alignment horizontal="center" wrapText="1"/>
      <protection locked="0"/>
    </xf>
    <xf numFmtId="9" fontId="23" fillId="2" borderId="3" xfId="2" applyFont="1" applyFill="1" applyBorder="1" applyAlignment="1" applyProtection="1">
      <alignment horizontal="center"/>
    </xf>
    <xf numFmtId="0" fontId="28" fillId="2" borderId="0" xfId="0" applyFont="1" applyFill="1" applyBorder="1" applyAlignment="1" applyProtection="1">
      <alignment horizontal="left" vertical="center" wrapText="1"/>
    </xf>
    <xf numFmtId="0" fontId="0" fillId="0" borderId="0" xfId="0" applyBorder="1" applyAlignment="1" applyProtection="1">
      <alignment horizontal="left" vertical="center"/>
    </xf>
    <xf numFmtId="0" fontId="0" fillId="0" borderId="1" xfId="0" applyBorder="1" applyAlignment="1" applyProtection="1">
      <alignment horizontal="left" vertical="center"/>
    </xf>
    <xf numFmtId="0" fontId="39" fillId="2" borderId="2" xfId="0" applyFont="1" applyFill="1" applyBorder="1" applyAlignment="1" applyProtection="1">
      <alignment horizontal="center" wrapText="1"/>
    </xf>
    <xf numFmtId="0" fontId="39" fillId="2" borderId="0" xfId="0" applyFont="1" applyFill="1" applyBorder="1" applyAlignment="1" applyProtection="1">
      <alignment horizontal="center" wrapText="1"/>
    </xf>
    <xf numFmtId="0" fontId="39" fillId="2" borderId="1" xfId="0" applyFont="1" applyFill="1" applyBorder="1" applyAlignment="1" applyProtection="1">
      <alignment horizontal="center" wrapText="1"/>
    </xf>
    <xf numFmtId="0" fontId="24" fillId="0" borderId="27" xfId="0" applyFont="1" applyFill="1" applyBorder="1" applyAlignment="1" applyProtection="1">
      <alignment horizontal="left" vertical="top" indent="1"/>
      <protection locked="0"/>
    </xf>
    <xf numFmtId="0" fontId="0" fillId="0" borderId="8" xfId="0" applyBorder="1" applyAlignment="1" applyProtection="1">
      <alignment horizontal="left" vertical="top" indent="1"/>
      <protection locked="0"/>
    </xf>
    <xf numFmtId="0" fontId="0" fillId="0" borderId="28" xfId="0" applyBorder="1" applyAlignment="1" applyProtection="1">
      <alignment horizontal="left" vertical="top" indent="1"/>
      <protection locked="0"/>
    </xf>
    <xf numFmtId="0" fontId="0" fillId="0" borderId="17" xfId="0" applyBorder="1" applyAlignment="1" applyProtection="1">
      <alignment horizontal="left" vertical="top" indent="1"/>
      <protection locked="0"/>
    </xf>
    <xf numFmtId="0" fontId="0" fillId="0" borderId="5" xfId="0" applyBorder="1" applyAlignment="1" applyProtection="1">
      <alignment horizontal="left" vertical="top" indent="1"/>
      <protection locked="0"/>
    </xf>
    <xf numFmtId="0" fontId="0" fillId="0" borderId="18" xfId="0" applyBorder="1" applyAlignment="1" applyProtection="1">
      <alignment horizontal="left" vertical="top" indent="1"/>
      <protection locked="0"/>
    </xf>
    <xf numFmtId="165" fontId="24" fillId="0" borderId="6" xfId="0" applyNumberFormat="1" applyFont="1" applyFill="1" applyBorder="1" applyAlignment="1" applyProtection="1">
      <alignment horizontal="left" indent="1"/>
      <protection locked="0"/>
    </xf>
    <xf numFmtId="165" fontId="24" fillId="0" borderId="4" xfId="0" applyNumberFormat="1" applyFont="1" applyFill="1" applyBorder="1" applyAlignment="1" applyProtection="1">
      <alignment horizontal="left" indent="1"/>
      <protection locked="0"/>
    </xf>
    <xf numFmtId="14" fontId="24" fillId="0" borderId="6" xfId="0" applyNumberFormat="1" applyFont="1" applyFill="1" applyBorder="1" applyAlignment="1" applyProtection="1">
      <alignment horizontal="left" indent="1"/>
      <protection locked="0"/>
    </xf>
    <xf numFmtId="0" fontId="0" fillId="0" borderId="4" xfId="0" applyBorder="1" applyAlignment="1" applyProtection="1">
      <alignment horizontal="left" indent="1"/>
      <protection locked="0"/>
    </xf>
    <xf numFmtId="1" fontId="24" fillId="0" borderId="6" xfId="0" applyNumberFormat="1" applyFont="1" applyFill="1" applyBorder="1" applyAlignment="1" applyProtection="1">
      <alignment horizontal="left" indent="1"/>
      <protection locked="0"/>
    </xf>
    <xf numFmtId="1" fontId="24" fillId="0" borderId="4" xfId="0" applyNumberFormat="1" applyFont="1" applyFill="1" applyBorder="1" applyAlignment="1" applyProtection="1">
      <alignment horizontal="left" indent="1"/>
      <protection locked="0"/>
    </xf>
    <xf numFmtId="0" fontId="38" fillId="2" borderId="3" xfId="0" applyFont="1" applyFill="1" applyBorder="1" applyAlignment="1" applyProtection="1">
      <alignment horizontal="center" vertical="center" wrapText="1"/>
    </xf>
    <xf numFmtId="0" fontId="19" fillId="0" borderId="15" xfId="0" applyFont="1" applyFill="1" applyBorder="1" applyAlignment="1" applyProtection="1">
      <alignment horizontal="left" vertical="top"/>
    </xf>
    <xf numFmtId="0" fontId="19" fillId="0" borderId="0" xfId="0" applyFont="1" applyFill="1" applyBorder="1" applyAlignment="1" applyProtection="1">
      <alignment horizontal="left" vertical="top"/>
    </xf>
    <xf numFmtId="0" fontId="19" fillId="0" borderId="16" xfId="0" applyFont="1" applyFill="1" applyBorder="1" applyAlignment="1" applyProtection="1">
      <alignment horizontal="left" vertical="top"/>
    </xf>
    <xf numFmtId="14" fontId="31" fillId="2" borderId="15" xfId="0" applyNumberFormat="1" applyFont="1" applyFill="1" applyBorder="1" applyAlignment="1">
      <alignment horizontal="left" indent="1"/>
    </xf>
    <xf numFmtId="14" fontId="31" fillId="2" borderId="0" xfId="0" applyNumberFormat="1" applyFont="1" applyFill="1" applyBorder="1" applyAlignment="1">
      <alignment horizontal="left" indent="1"/>
    </xf>
    <xf numFmtId="14" fontId="31" fillId="2" borderId="1" xfId="0" applyNumberFormat="1" applyFont="1" applyFill="1" applyBorder="1" applyAlignment="1">
      <alignment horizontal="left" indent="1"/>
    </xf>
    <xf numFmtId="0" fontId="24" fillId="2" borderId="2" xfId="0" applyFont="1" applyFill="1" applyBorder="1" applyAlignment="1">
      <alignment horizontal="left" wrapText="1" indent="1"/>
    </xf>
    <xf numFmtId="0" fontId="0" fillId="0" borderId="0" xfId="0" applyBorder="1" applyAlignment="1">
      <alignment horizontal="left" wrapText="1" indent="1"/>
    </xf>
    <xf numFmtId="0" fontId="0" fillId="0" borderId="16" xfId="0" applyBorder="1" applyAlignment="1">
      <alignment horizontal="left" wrapText="1" indent="1"/>
    </xf>
    <xf numFmtId="0" fontId="0" fillId="0" borderId="2" xfId="0" applyBorder="1" applyAlignment="1">
      <alignment horizontal="left" wrapText="1" indent="1"/>
    </xf>
    <xf numFmtId="0" fontId="37" fillId="0" borderId="15" xfId="0" applyFont="1" applyFill="1" applyBorder="1" applyAlignment="1" applyProtection="1">
      <alignment horizontal="left" vertical="center"/>
    </xf>
    <xf numFmtId="0" fontId="37" fillId="0" borderId="0" xfId="0" applyFont="1" applyFill="1" applyBorder="1" applyAlignment="1" applyProtection="1">
      <alignment horizontal="left" vertical="center"/>
    </xf>
    <xf numFmtId="0" fontId="37" fillId="0" borderId="16" xfId="0" applyFont="1" applyFill="1" applyBorder="1" applyAlignment="1" applyProtection="1">
      <alignment horizontal="left" vertical="center"/>
    </xf>
    <xf numFmtId="9" fontId="19" fillId="0" borderId="0" xfId="0" applyNumberFormat="1" applyFont="1" applyFill="1" applyBorder="1" applyAlignment="1" applyProtection="1">
      <alignment horizontal="left" vertical="top"/>
    </xf>
    <xf numFmtId="9" fontId="19" fillId="0" borderId="16" xfId="0" applyNumberFormat="1" applyFont="1" applyFill="1" applyBorder="1" applyAlignment="1" applyProtection="1">
      <alignment horizontal="left" vertical="top"/>
    </xf>
    <xf numFmtId="0" fontId="19" fillId="0" borderId="0" xfId="0" quotePrefix="1" applyFont="1" applyFill="1" applyBorder="1" applyAlignment="1" applyProtection="1">
      <alignment horizontal="left" vertical="center"/>
    </xf>
    <xf numFmtId="0" fontId="19" fillId="0" borderId="0" xfId="0" quotePrefix="1" applyFont="1" applyFill="1" applyBorder="1" applyAlignment="1" applyProtection="1">
      <alignment horizontal="left" vertical="top"/>
    </xf>
    <xf numFmtId="0" fontId="19" fillId="0" borderId="15" xfId="0" applyFont="1" applyFill="1" applyBorder="1" applyAlignment="1" applyProtection="1">
      <alignment horizontal="center" vertical="top"/>
    </xf>
    <xf numFmtId="0" fontId="0" fillId="0" borderId="0" xfId="0" applyAlignment="1" applyProtection="1">
      <alignment horizontal="center" vertical="top"/>
    </xf>
    <xf numFmtId="0" fontId="0" fillId="0" borderId="16" xfId="0" applyBorder="1" applyAlignment="1" applyProtection="1">
      <alignment horizontal="center" vertical="top"/>
    </xf>
    <xf numFmtId="0" fontId="19" fillId="0" borderId="15" xfId="0" quotePrefix="1" applyFont="1" applyFill="1" applyBorder="1" applyAlignment="1" applyProtection="1">
      <alignment horizontal="left" vertical="top"/>
    </xf>
    <xf numFmtId="0" fontId="19" fillId="0" borderId="16" xfId="0" quotePrefix="1" applyFont="1" applyFill="1" applyBorder="1" applyAlignment="1" applyProtection="1">
      <alignment horizontal="left" vertical="top"/>
    </xf>
    <xf numFmtId="0" fontId="19" fillId="0" borderId="0" xfId="0" applyFont="1" applyFill="1" applyBorder="1" applyAlignment="1" applyProtection="1">
      <alignment horizontal="left" vertical="center"/>
    </xf>
    <xf numFmtId="9" fontId="19" fillId="0" borderId="0" xfId="0" quotePrefix="1" applyNumberFormat="1" applyFont="1" applyFill="1" applyBorder="1" applyAlignment="1" applyProtection="1">
      <alignment horizontal="left" vertical="center"/>
    </xf>
    <xf numFmtId="9" fontId="19" fillId="0" borderId="16" xfId="0" quotePrefix="1" applyNumberFormat="1" applyFont="1" applyFill="1" applyBorder="1" applyAlignment="1" applyProtection="1">
      <alignment horizontal="left" vertical="center"/>
    </xf>
    <xf numFmtId="0" fontId="19" fillId="0" borderId="15" xfId="0" applyFont="1" applyFill="1" applyBorder="1" applyAlignment="1" applyProtection="1">
      <alignment horizontal="left" vertical="top" wrapText="1"/>
    </xf>
    <xf numFmtId="0" fontId="19" fillId="0" borderId="0" xfId="0" quotePrefix="1" applyFont="1" applyFill="1" applyBorder="1" applyAlignment="1" applyProtection="1">
      <alignment horizontal="left" vertical="top" wrapText="1"/>
    </xf>
    <xf numFmtId="0" fontId="19" fillId="0" borderId="16" xfId="0" quotePrefix="1" applyFont="1" applyFill="1" applyBorder="1" applyAlignment="1" applyProtection="1">
      <alignment horizontal="left" vertical="top" wrapText="1"/>
    </xf>
    <xf numFmtId="0" fontId="19" fillId="0" borderId="15" xfId="0" quotePrefix="1" applyFont="1" applyFill="1" applyBorder="1" applyAlignment="1" applyProtection="1">
      <alignment horizontal="left" vertical="top" wrapText="1"/>
    </xf>
    <xf numFmtId="0" fontId="19" fillId="0" borderId="0" xfId="0" applyFont="1" applyFill="1" applyBorder="1" applyAlignment="1" applyProtection="1">
      <alignment horizontal="left" vertical="top" wrapText="1"/>
    </xf>
    <xf numFmtId="0" fontId="19" fillId="0" borderId="16" xfId="0" applyFont="1" applyFill="1" applyBorder="1" applyAlignment="1" applyProtection="1">
      <alignment horizontal="left" vertical="top" wrapText="1"/>
    </xf>
    <xf numFmtId="3" fontId="23" fillId="2" borderId="7" xfId="0" applyNumberFormat="1" applyFont="1" applyFill="1" applyBorder="1" applyAlignment="1" applyProtection="1">
      <alignment horizontal="left"/>
    </xf>
    <xf numFmtId="3" fontId="23" fillId="2" borderId="4" xfId="0" applyNumberFormat="1" applyFont="1" applyFill="1" applyBorder="1" applyAlignment="1" applyProtection="1">
      <alignment horizontal="left"/>
    </xf>
    <xf numFmtId="3" fontId="23" fillId="0" borderId="6" xfId="0" applyNumberFormat="1" applyFont="1" applyFill="1" applyBorder="1" applyAlignment="1" applyProtection="1">
      <alignment horizontal="left"/>
      <protection locked="0"/>
    </xf>
    <xf numFmtId="3" fontId="23" fillId="0" borderId="4" xfId="0" applyNumberFormat="1" applyFont="1" applyFill="1" applyBorder="1" applyAlignment="1" applyProtection="1">
      <alignment horizontal="left"/>
      <protection locked="0"/>
    </xf>
    <xf numFmtId="3" fontId="4" fillId="0" borderId="6" xfId="0" applyNumberFormat="1" applyFont="1" applyFill="1" applyBorder="1" applyAlignment="1" applyProtection="1">
      <alignment horizontal="left"/>
      <protection locked="0"/>
    </xf>
    <xf numFmtId="3" fontId="4" fillId="0" borderId="4" xfId="0" applyNumberFormat="1" applyFont="1" applyFill="1" applyBorder="1" applyAlignment="1" applyProtection="1">
      <alignment horizontal="left"/>
      <protection locked="0"/>
    </xf>
    <xf numFmtId="3" fontId="23" fillId="0" borderId="6" xfId="0" applyNumberFormat="1" applyFont="1" applyFill="1" applyBorder="1" applyAlignment="1" applyProtection="1">
      <protection locked="0"/>
    </xf>
    <xf numFmtId="0" fontId="0" fillId="0" borderId="4" xfId="0" applyFill="1" applyBorder="1" applyAlignment="1" applyProtection="1">
      <protection locked="0"/>
    </xf>
    <xf numFmtId="3" fontId="23" fillId="2" borderId="6" xfId="0" applyNumberFormat="1" applyFont="1" applyFill="1" applyBorder="1" applyAlignment="1" applyProtection="1">
      <alignment horizontal="center" vertical="center" wrapText="1"/>
    </xf>
    <xf numFmtId="3" fontId="23" fillId="2" borderId="4" xfId="0" applyNumberFormat="1" applyFont="1" applyFill="1" applyBorder="1" applyAlignment="1" applyProtection="1">
      <alignment horizontal="center" vertical="center" wrapText="1"/>
    </xf>
    <xf numFmtId="3" fontId="23" fillId="2" borderId="7" xfId="0" applyNumberFormat="1" applyFont="1" applyFill="1" applyBorder="1" applyAlignment="1" applyProtection="1">
      <alignment horizontal="center" vertical="center" wrapText="1"/>
    </xf>
    <xf numFmtId="3" fontId="4" fillId="2" borderId="6" xfId="0" applyNumberFormat="1" applyFont="1" applyFill="1" applyBorder="1" applyAlignment="1" applyProtection="1">
      <alignment horizontal="left"/>
    </xf>
    <xf numFmtId="3" fontId="4" fillId="2" borderId="7" xfId="0" applyNumberFormat="1" applyFont="1" applyFill="1" applyBorder="1" applyAlignment="1" applyProtection="1">
      <alignment horizontal="left"/>
    </xf>
    <xf numFmtId="3" fontId="4" fillId="2" borderId="4" xfId="0" applyNumberFormat="1" applyFont="1" applyFill="1" applyBorder="1" applyAlignment="1" applyProtection="1">
      <alignment horizontal="left"/>
    </xf>
    <xf numFmtId="3" fontId="29" fillId="0" borderId="6" xfId="0" applyNumberFormat="1" applyFont="1" applyFill="1" applyBorder="1" applyAlignment="1" applyProtection="1">
      <alignment horizontal="left"/>
      <protection locked="0"/>
    </xf>
    <xf numFmtId="3" fontId="29" fillId="0" borderId="4" xfId="0" applyNumberFormat="1" applyFont="1" applyFill="1" applyBorder="1" applyAlignment="1" applyProtection="1">
      <alignment horizontal="left"/>
      <protection locked="0"/>
    </xf>
    <xf numFmtId="3" fontId="29" fillId="0" borderId="6" xfId="0" applyNumberFormat="1" applyFont="1" applyFill="1" applyBorder="1" applyAlignment="1" applyProtection="1">
      <protection locked="0"/>
    </xf>
    <xf numFmtId="0" fontId="40" fillId="0" borderId="4" xfId="0" applyFont="1" applyFill="1" applyBorder="1" applyAlignment="1" applyProtection="1">
      <protection locked="0"/>
    </xf>
    <xf numFmtId="0" fontId="36" fillId="0" borderId="0" xfId="0" applyFont="1" applyBorder="1" applyAlignment="1" applyProtection="1">
      <alignment horizontal="left"/>
    </xf>
    <xf numFmtId="3" fontId="29" fillId="0" borderId="3" xfId="0" applyNumberFormat="1" applyFont="1" applyFill="1" applyBorder="1" applyAlignment="1" applyProtection="1">
      <protection locked="0"/>
    </xf>
    <xf numFmtId="0" fontId="40" fillId="0" borderId="3" xfId="0" applyFont="1" applyFill="1" applyBorder="1" applyAlignment="1" applyProtection="1">
      <protection locked="0"/>
    </xf>
    <xf numFmtId="0" fontId="6" fillId="0" borderId="6" xfId="0" applyFont="1" applyBorder="1" applyAlignment="1" applyProtection="1">
      <alignment horizontal="left"/>
      <protection locked="0"/>
    </xf>
    <xf numFmtId="0" fontId="6" fillId="0" borderId="4" xfId="0" applyFont="1" applyBorder="1" applyAlignment="1" applyProtection="1">
      <alignment horizontal="left"/>
      <protection locked="0"/>
    </xf>
    <xf numFmtId="3" fontId="4" fillId="0" borderId="7" xfId="0" applyNumberFormat="1" applyFont="1" applyFill="1" applyBorder="1" applyAlignment="1" applyProtection="1">
      <alignment horizontal="left"/>
      <protection locked="0"/>
    </xf>
    <xf numFmtId="0" fontId="23" fillId="0" borderId="5" xfId="0" applyFont="1" applyBorder="1" applyAlignment="1" applyProtection="1">
      <alignment horizontal="left" vertical="center" wrapText="1"/>
    </xf>
    <xf numFmtId="0" fontId="23" fillId="0" borderId="0" xfId="0" applyFont="1" applyBorder="1" applyAlignment="1" applyProtection="1">
      <alignment horizontal="left" vertical="center" wrapText="1"/>
    </xf>
    <xf numFmtId="0" fontId="1" fillId="4" borderId="15" xfId="0" applyFont="1" applyFill="1" applyBorder="1" applyAlignment="1" applyProtection="1">
      <alignment wrapText="1"/>
    </xf>
    <xf numFmtId="0" fontId="0" fillId="4" borderId="0" xfId="0" applyFill="1" applyBorder="1" applyAlignment="1" applyProtection="1"/>
    <xf numFmtId="0" fontId="0" fillId="4" borderId="16" xfId="0" applyFill="1" applyBorder="1" applyAlignment="1" applyProtection="1"/>
    <xf numFmtId="0" fontId="23" fillId="4" borderId="27" xfId="0" applyFont="1" applyFill="1" applyBorder="1" applyAlignment="1" applyProtection="1">
      <alignment horizontal="left" wrapText="1"/>
    </xf>
    <xf numFmtId="0" fontId="23" fillId="4" borderId="8" xfId="0" applyFont="1" applyFill="1" applyBorder="1" applyAlignment="1" applyProtection="1">
      <alignment horizontal="left" wrapText="1"/>
    </xf>
    <xf numFmtId="0" fontId="23" fillId="4" borderId="28" xfId="0" applyFont="1" applyFill="1" applyBorder="1" applyAlignment="1" applyProtection="1">
      <alignment horizontal="left" wrapText="1"/>
    </xf>
    <xf numFmtId="3" fontId="29" fillId="0" borderId="7" xfId="0" applyNumberFormat="1" applyFont="1" applyFill="1" applyBorder="1" applyAlignment="1" applyProtection="1">
      <alignment horizontal="left"/>
      <protection locked="0"/>
    </xf>
    <xf numFmtId="0" fontId="33" fillId="2" borderId="6" xfId="0" applyFont="1" applyFill="1" applyBorder="1" applyAlignment="1" applyProtection="1">
      <alignment horizontal="center" vertical="center" wrapText="1"/>
    </xf>
    <xf numFmtId="0" fontId="33" fillId="2" borderId="7" xfId="0" applyFont="1" applyFill="1" applyBorder="1" applyAlignment="1" applyProtection="1">
      <alignment horizontal="center" vertical="center" wrapText="1"/>
    </xf>
    <xf numFmtId="0" fontId="0" fillId="0" borderId="4" xfId="0" applyBorder="1" applyAlignment="1">
      <alignment horizontal="center" vertical="center" wrapText="1"/>
    </xf>
    <xf numFmtId="0" fontId="33" fillId="2" borderId="4" xfId="0" applyFont="1" applyFill="1" applyBorder="1" applyAlignment="1" applyProtection="1">
      <alignment horizontal="center" vertical="center" wrapText="1"/>
    </xf>
    <xf numFmtId="3" fontId="33" fillId="2" borderId="6" xfId="0" applyNumberFormat="1" applyFont="1" applyFill="1" applyBorder="1" applyAlignment="1" applyProtection="1">
      <alignment horizontal="center" vertical="center" wrapText="1"/>
    </xf>
    <xf numFmtId="3" fontId="33" fillId="2" borderId="4" xfId="0" applyNumberFormat="1" applyFont="1" applyFill="1" applyBorder="1" applyAlignment="1" applyProtection="1">
      <alignment horizontal="center" vertical="center" wrapText="1"/>
    </xf>
    <xf numFmtId="0" fontId="33" fillId="2" borderId="6" xfId="0" applyFont="1" applyFill="1" applyBorder="1" applyAlignment="1" applyProtection="1">
      <alignment horizontal="left" vertical="center" wrapText="1"/>
    </xf>
    <xf numFmtId="0" fontId="33" fillId="2" borderId="7" xfId="0" applyFont="1" applyFill="1" applyBorder="1" applyAlignment="1" applyProtection="1">
      <alignment horizontal="left" vertical="center" wrapText="1"/>
    </xf>
    <xf numFmtId="0" fontId="33" fillId="3" borderId="6" xfId="0" applyFont="1" applyFill="1" applyBorder="1" applyAlignment="1" applyProtection="1">
      <alignment horizontal="center" vertical="center" wrapText="1"/>
    </xf>
    <xf numFmtId="0" fontId="33" fillId="3" borderId="4" xfId="0" applyFont="1" applyFill="1" applyBorder="1" applyAlignment="1" applyProtection="1">
      <alignment horizontal="center" vertical="center" wrapText="1"/>
    </xf>
    <xf numFmtId="0" fontId="42" fillId="0" borderId="5" xfId="0" applyFont="1" applyBorder="1" applyAlignment="1" applyProtection="1">
      <alignment horizontal="left" vertical="center" wrapText="1"/>
    </xf>
    <xf numFmtId="0" fontId="0" fillId="0" borderId="0" xfId="0" applyAlignment="1" applyProtection="1">
      <alignment horizontal="left" wrapText="1" indent="1"/>
    </xf>
    <xf numFmtId="0" fontId="0" fillId="0" borderId="0" xfId="0" applyFont="1" applyAlignment="1" applyProtection="1">
      <alignment horizontal="left" wrapText="1" indent="1"/>
    </xf>
    <xf numFmtId="0" fontId="38" fillId="0" borderId="8" xfId="0" applyFont="1" applyBorder="1" applyAlignment="1" applyProtection="1">
      <alignment wrapText="1"/>
    </xf>
    <xf numFmtId="0" fontId="24" fillId="0" borderId="8" xfId="0" applyFont="1" applyBorder="1" applyAlignment="1" applyProtection="1"/>
    <xf numFmtId="0" fontId="21" fillId="2" borderId="6" xfId="0" applyFont="1" applyFill="1" applyBorder="1" applyAlignment="1" applyProtection="1">
      <alignment horizontal="center"/>
    </xf>
    <xf numFmtId="0" fontId="21" fillId="2" borderId="7" xfId="0" applyFont="1" applyFill="1" applyBorder="1" applyAlignment="1" applyProtection="1">
      <alignment horizontal="center"/>
    </xf>
    <xf numFmtId="0" fontId="21" fillId="2" borderId="4" xfId="0" applyFont="1" applyFill="1" applyBorder="1" applyAlignment="1" applyProtection="1">
      <alignment horizontal="center"/>
    </xf>
    <xf numFmtId="0" fontId="51" fillId="0" borderId="0" xfId="0" applyFont="1" applyBorder="1" applyAlignment="1" applyProtection="1">
      <alignment horizontal="left" wrapText="1"/>
    </xf>
    <xf numFmtId="0" fontId="34" fillId="0" borderId="6" xfId="0" applyFont="1" applyBorder="1" applyAlignment="1" applyProtection="1">
      <alignment horizontal="left" vertical="center" wrapText="1" indent="1"/>
      <protection locked="0"/>
    </xf>
    <xf numFmtId="0" fontId="40" fillId="0" borderId="7" xfId="0" applyFont="1" applyBorder="1" applyAlignment="1" applyProtection="1">
      <alignment horizontal="left" vertical="center" wrapText="1"/>
      <protection locked="0"/>
    </xf>
    <xf numFmtId="0" fontId="40" fillId="0" borderId="4" xfId="0" applyFont="1" applyBorder="1" applyAlignment="1" applyProtection="1">
      <alignment horizontal="left" vertical="center" wrapText="1"/>
      <protection locked="0"/>
    </xf>
    <xf numFmtId="0" fontId="24" fillId="2" borderId="6" xfId="0" applyFont="1" applyFill="1" applyBorder="1" applyAlignment="1" applyProtection="1">
      <alignment horizontal="left" vertical="center" wrapText="1"/>
    </xf>
    <xf numFmtId="0" fontId="24" fillId="2" borderId="7" xfId="0" applyFont="1" applyFill="1" applyBorder="1" applyAlignment="1" applyProtection="1">
      <alignment horizontal="left" vertical="center" wrapText="1"/>
    </xf>
    <xf numFmtId="0" fontId="38" fillId="0" borderId="5" xfId="0" applyFont="1" applyFill="1" applyBorder="1" applyAlignment="1" applyProtection="1">
      <alignment horizontal="left" vertical="center" wrapText="1"/>
    </xf>
    <xf numFmtId="0" fontId="24" fillId="0" borderId="0" xfId="0" applyFont="1" applyFill="1" applyBorder="1" applyAlignment="1" applyProtection="1">
      <alignment horizontal="left" vertical="center" wrapText="1"/>
    </xf>
    <xf numFmtId="0" fontId="0" fillId="0" borderId="0" xfId="0" applyAlignment="1" applyProtection="1">
      <alignment vertical="center" wrapText="1"/>
    </xf>
    <xf numFmtId="0" fontId="28" fillId="3" borderId="6" xfId="0" applyFont="1" applyFill="1" applyBorder="1" applyAlignment="1" applyProtection="1">
      <alignment horizontal="left" vertical="center" wrapText="1"/>
    </xf>
    <xf numFmtId="0" fontId="24" fillId="0" borderId="7" xfId="0" applyFont="1" applyBorder="1" applyAlignment="1" applyProtection="1">
      <alignment horizontal="left" vertical="center" wrapText="1"/>
    </xf>
    <xf numFmtId="0" fontId="0" fillId="0" borderId="7" xfId="0" applyBorder="1" applyAlignment="1" applyProtection="1">
      <alignment horizontal="left" vertical="center" wrapText="1"/>
    </xf>
    <xf numFmtId="0" fontId="0" fillId="0" borderId="4" xfId="0" applyBorder="1" applyAlignment="1" applyProtection="1">
      <alignment horizontal="left" vertical="center" wrapText="1"/>
    </xf>
    <xf numFmtId="0" fontId="0" fillId="0" borderId="4" xfId="0" applyFont="1" applyBorder="1" applyAlignment="1" applyProtection="1">
      <alignment horizontal="left" vertical="center" wrapText="1"/>
    </xf>
    <xf numFmtId="0" fontId="5" fillId="0" borderId="6" xfId="0" applyFont="1" applyBorder="1" applyAlignment="1" applyProtection="1">
      <alignment horizontal="left" vertical="center" wrapText="1" indent="1"/>
      <protection locked="0"/>
    </xf>
    <xf numFmtId="0" fontId="5" fillId="0" borderId="7" xfId="0" applyFont="1" applyBorder="1" applyAlignment="1" applyProtection="1">
      <alignment horizontal="left" vertical="center" wrapText="1" indent="1"/>
      <protection locked="0"/>
    </xf>
    <xf numFmtId="0" fontId="5" fillId="0" borderId="4" xfId="0" applyFont="1" applyBorder="1" applyAlignment="1" applyProtection="1">
      <alignment horizontal="left" vertical="center" wrapText="1" indent="1"/>
      <protection locked="0"/>
    </xf>
    <xf numFmtId="0" fontId="24" fillId="0" borderId="0" xfId="0" applyFont="1" applyBorder="1" applyAlignment="1" applyProtection="1">
      <alignment wrapText="1"/>
    </xf>
    <xf numFmtId="0" fontId="0" fillId="0" borderId="0" xfId="0" applyBorder="1" applyAlignment="1" applyProtection="1"/>
    <xf numFmtId="0" fontId="24" fillId="2" borderId="4" xfId="0" applyFont="1" applyFill="1" applyBorder="1" applyAlignment="1" applyProtection="1">
      <alignment horizontal="left" vertical="center" wrapText="1"/>
    </xf>
    <xf numFmtId="0" fontId="14" fillId="2" borderId="6" xfId="0" applyFont="1" applyFill="1" applyBorder="1" applyAlignment="1" applyProtection="1">
      <alignment horizontal="left" vertical="center" wrapText="1"/>
    </xf>
    <xf numFmtId="0" fontId="41" fillId="0" borderId="4" xfId="0" applyFont="1" applyBorder="1" applyAlignment="1" applyProtection="1">
      <alignment horizontal="left" vertical="center" wrapText="1"/>
    </xf>
    <xf numFmtId="0" fontId="24" fillId="0" borderId="5" xfId="0" applyFont="1" applyFill="1" applyBorder="1" applyAlignment="1" applyProtection="1">
      <alignment horizontal="left" wrapText="1"/>
    </xf>
    <xf numFmtId="0" fontId="0" fillId="0" borderId="5" xfId="0" applyBorder="1" applyAlignment="1" applyProtection="1"/>
    <xf numFmtId="0" fontId="45" fillId="0" borderId="0" xfId="4" applyFont="1" applyBorder="1" applyAlignment="1" applyProtection="1">
      <alignment horizontal="center" vertical="center"/>
    </xf>
    <xf numFmtId="2" fontId="4" fillId="0" borderId="0" xfId="4" applyNumberFormat="1" applyFont="1" applyBorder="1" applyAlignment="1" applyProtection="1">
      <alignment vertical="center"/>
    </xf>
  </cellXfs>
  <cellStyles count="5">
    <cellStyle name="Komma" xfId="1" builtinId="3"/>
    <cellStyle name="Prozent" xfId="2" builtinId="5"/>
    <cellStyle name="Standard" xfId="0" builtinId="0"/>
    <cellStyle name="Standard 2" xfId="4"/>
    <cellStyle name="Währung" xfId="3" builtinId="4"/>
  </cellStyles>
  <dxfs count="2">
    <dxf>
      <font>
        <b/>
        <i val="0"/>
        <color rgb="FFFF0000"/>
      </font>
      <fill>
        <patternFill>
          <bgColor rgb="FFFFFF00"/>
        </patternFill>
      </fill>
      <border>
        <left style="thin">
          <color indexed="64"/>
        </left>
        <right style="thin">
          <color indexed="64"/>
        </right>
        <top style="thin">
          <color indexed="64"/>
        </top>
        <bottom style="thin">
          <color indexed="64"/>
        </bottom>
      </border>
    </dxf>
    <dxf>
      <font>
        <b/>
        <i val="0"/>
        <color rgb="FFFF0000"/>
      </font>
      <fill>
        <patternFill>
          <bgColor theme="9" tint="0.79998168889431442"/>
        </patternFill>
      </fill>
    </dxf>
  </dxfs>
  <tableStyles count="0" defaultTableStyle="TableStyleMedium9" defaultPivotStyle="PivotStyleLight16"/>
  <colors>
    <mruColors>
      <color rgb="FF0066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K58"/>
  <sheetViews>
    <sheetView showGridLines="0" tabSelected="1" zoomScale="120" zoomScaleNormal="120" workbookViewId="0">
      <selection activeCell="E17" sqref="E17:F17"/>
    </sheetView>
  </sheetViews>
  <sheetFormatPr baseColWidth="10" defaultColWidth="11.5546875" defaultRowHeight="11.25" x14ac:dyDescent="0.2"/>
  <cols>
    <col min="1" max="1" width="2.77734375" style="1" customWidth="1"/>
    <col min="2" max="2" width="2.33203125" style="1" customWidth="1"/>
    <col min="3" max="3" width="9.44140625" style="1" customWidth="1"/>
    <col min="4" max="4" width="14.21875" style="1" customWidth="1"/>
    <col min="5" max="5" width="2.77734375" style="1" customWidth="1"/>
    <col min="6" max="6" width="13.33203125" style="1" customWidth="1"/>
    <col min="7" max="7" width="12.77734375" style="1" customWidth="1"/>
    <col min="8" max="8" width="13.109375" style="1" customWidth="1"/>
    <col min="9" max="9" width="1.77734375" style="1" customWidth="1"/>
    <col min="10" max="16384" width="11.5546875" style="1"/>
  </cols>
  <sheetData>
    <row r="1" spans="1:11" ht="12.6" x14ac:dyDescent="0.25">
      <c r="A1" s="13" t="s">
        <v>1</v>
      </c>
      <c r="B1" s="13"/>
      <c r="C1" s="13"/>
      <c r="D1" s="13"/>
      <c r="E1" s="104"/>
      <c r="F1" s="104"/>
      <c r="G1" s="104"/>
      <c r="H1" s="105"/>
      <c r="I1" s="105"/>
      <c r="J1" s="8"/>
      <c r="K1" s="8"/>
    </row>
    <row r="2" spans="1:11" ht="18.75" customHeight="1" x14ac:dyDescent="0.2">
      <c r="A2" s="94"/>
      <c r="B2" s="94"/>
      <c r="C2" s="94"/>
      <c r="D2" s="94"/>
      <c r="E2" s="94"/>
      <c r="F2" s="94"/>
      <c r="G2" s="94"/>
      <c r="H2" s="94"/>
      <c r="I2" s="94"/>
    </row>
    <row r="3" spans="1:11" ht="6.75" customHeight="1" thickBot="1" x14ac:dyDescent="0.25">
      <c r="A3" s="94"/>
      <c r="B3" s="94"/>
      <c r="C3" s="94"/>
      <c r="D3" s="94"/>
      <c r="E3" s="94"/>
      <c r="F3" s="94"/>
      <c r="G3" s="94"/>
      <c r="H3" s="94"/>
      <c r="I3" s="94"/>
    </row>
    <row r="4" spans="1:11" ht="6" customHeight="1" x14ac:dyDescent="0.2">
      <c r="A4" s="106"/>
      <c r="B4" s="107"/>
      <c r="C4" s="107"/>
      <c r="D4" s="107"/>
      <c r="E4" s="107"/>
      <c r="F4" s="107"/>
      <c r="G4" s="107"/>
      <c r="H4" s="107"/>
      <c r="I4" s="108"/>
    </row>
    <row r="5" spans="1:11" ht="15" x14ac:dyDescent="0.2">
      <c r="A5" s="109" t="s">
        <v>16</v>
      </c>
      <c r="B5" s="110"/>
      <c r="C5" s="110"/>
      <c r="D5" s="301" t="s">
        <v>17</v>
      </c>
      <c r="E5" s="302"/>
      <c r="F5" s="302"/>
      <c r="G5" s="302"/>
      <c r="H5" s="302"/>
      <c r="I5" s="303"/>
    </row>
    <row r="6" spans="1:11" ht="55.5" customHeight="1" x14ac:dyDescent="0.25">
      <c r="A6" s="304" t="s">
        <v>84</v>
      </c>
      <c r="B6" s="305"/>
      <c r="C6" s="305"/>
      <c r="D6" s="305"/>
      <c r="E6" s="305"/>
      <c r="F6" s="305"/>
      <c r="G6" s="305"/>
      <c r="H6" s="305"/>
      <c r="I6" s="306"/>
    </row>
    <row r="7" spans="1:11" ht="8.1" customHeight="1" x14ac:dyDescent="0.2">
      <c r="A7" s="111"/>
      <c r="B7" s="112"/>
      <c r="C7" s="112"/>
      <c r="D7" s="112"/>
      <c r="E7" s="112"/>
      <c r="F7" s="112"/>
      <c r="G7" s="112"/>
      <c r="H7" s="112"/>
      <c r="I7" s="113"/>
    </row>
    <row r="8" spans="1:11" ht="12.75" x14ac:dyDescent="0.2">
      <c r="A8" s="114" t="s">
        <v>154</v>
      </c>
      <c r="B8" s="115"/>
      <c r="C8" s="115"/>
      <c r="D8" s="115"/>
      <c r="E8" s="116"/>
      <c r="F8" s="116"/>
      <c r="G8" s="116"/>
      <c r="H8" s="116"/>
      <c r="I8" s="117"/>
    </row>
    <row r="9" spans="1:11" ht="15" customHeight="1" x14ac:dyDescent="0.3">
      <c r="A9" s="118" t="s">
        <v>227</v>
      </c>
      <c r="B9" s="118"/>
      <c r="C9" s="115"/>
      <c r="D9" s="115"/>
      <c r="E9" s="116"/>
      <c r="F9" s="116"/>
      <c r="G9" s="116"/>
      <c r="H9" s="116"/>
      <c r="I9" s="117"/>
    </row>
    <row r="10" spans="1:11" ht="12.6" x14ac:dyDescent="0.25">
      <c r="A10" s="118" t="s">
        <v>25</v>
      </c>
      <c r="B10" s="119"/>
      <c r="C10" s="119"/>
      <c r="D10" s="119"/>
      <c r="E10" s="116"/>
      <c r="F10" s="116"/>
      <c r="G10" s="116"/>
      <c r="H10" s="116"/>
      <c r="I10" s="117"/>
    </row>
    <row r="11" spans="1:11" ht="12.6" x14ac:dyDescent="0.25">
      <c r="A11" s="118" t="s">
        <v>26</v>
      </c>
      <c r="B11" s="119"/>
      <c r="C11" s="119"/>
      <c r="D11" s="119"/>
      <c r="E11" s="116"/>
      <c r="F11" s="116"/>
      <c r="G11" s="116"/>
      <c r="H11" s="116"/>
      <c r="I11" s="117"/>
    </row>
    <row r="12" spans="1:11" ht="12.6" x14ac:dyDescent="0.25">
      <c r="A12" s="118" t="s">
        <v>27</v>
      </c>
      <c r="B12" s="119"/>
      <c r="C12" s="119"/>
      <c r="D12" s="119"/>
      <c r="E12" s="116"/>
      <c r="F12" s="116"/>
      <c r="G12" s="116"/>
      <c r="H12" s="116"/>
      <c r="I12" s="117"/>
    </row>
    <row r="13" spans="1:11" ht="15" customHeight="1" x14ac:dyDescent="0.25">
      <c r="A13" s="120" t="s">
        <v>79</v>
      </c>
      <c r="B13" s="119"/>
      <c r="C13" s="119"/>
      <c r="D13" s="119"/>
      <c r="E13" s="116"/>
      <c r="F13" s="116"/>
      <c r="G13" s="116"/>
      <c r="H13" s="116"/>
      <c r="I13" s="117"/>
    </row>
    <row r="14" spans="1:11" ht="12.75" x14ac:dyDescent="0.2">
      <c r="A14" s="120" t="s">
        <v>80</v>
      </c>
      <c r="B14" s="119"/>
      <c r="C14" s="119"/>
      <c r="D14" s="119"/>
      <c r="E14" s="116"/>
      <c r="F14" s="116"/>
      <c r="G14" s="116"/>
      <c r="H14" s="223" t="s">
        <v>157</v>
      </c>
      <c r="I14" s="117"/>
    </row>
    <row r="15" spans="1:11" ht="12.95" thickBot="1" x14ac:dyDescent="0.3">
      <c r="A15" s="121"/>
      <c r="B15" s="92"/>
      <c r="C15" s="92"/>
      <c r="D15" s="92"/>
      <c r="E15" s="92"/>
      <c r="F15" s="92"/>
      <c r="G15" s="92"/>
      <c r="H15" s="92"/>
      <c r="I15" s="93"/>
    </row>
    <row r="16" spans="1:11" ht="12.6" x14ac:dyDescent="0.25">
      <c r="A16" s="122"/>
      <c r="B16" s="123"/>
      <c r="C16" s="123"/>
      <c r="D16" s="123"/>
      <c r="E16" s="124"/>
      <c r="F16" s="124"/>
      <c r="G16" s="124"/>
      <c r="H16" s="124"/>
      <c r="I16" s="125"/>
    </row>
    <row r="17" spans="1:9" ht="12.6" x14ac:dyDescent="0.25">
      <c r="A17" s="118" t="s">
        <v>175</v>
      </c>
      <c r="B17" s="119"/>
      <c r="C17" s="119"/>
      <c r="D17" s="119"/>
      <c r="E17" s="317"/>
      <c r="F17" s="318"/>
      <c r="G17" s="247" t="s">
        <v>176</v>
      </c>
      <c r="H17" s="116"/>
      <c r="I17" s="117"/>
    </row>
    <row r="18" spans="1:9" ht="5.0999999999999996" customHeight="1" x14ac:dyDescent="0.25">
      <c r="A18" s="118"/>
      <c r="B18" s="119"/>
      <c r="C18" s="119"/>
      <c r="D18" s="119"/>
      <c r="E18" s="116"/>
      <c r="F18" s="116"/>
      <c r="G18" s="116"/>
      <c r="H18" s="116"/>
      <c r="I18" s="117"/>
    </row>
    <row r="19" spans="1:9" ht="12.75" customHeight="1" x14ac:dyDescent="0.2">
      <c r="A19" s="326" t="s">
        <v>81</v>
      </c>
      <c r="B19" s="327"/>
      <c r="C19" s="327"/>
      <c r="D19" s="328"/>
      <c r="E19" s="307"/>
      <c r="F19" s="308"/>
      <c r="G19" s="308"/>
      <c r="H19" s="309"/>
      <c r="I19" s="3"/>
    </row>
    <row r="20" spans="1:9" ht="12.75" x14ac:dyDescent="0.2">
      <c r="A20" s="329"/>
      <c r="B20" s="327"/>
      <c r="C20" s="327"/>
      <c r="D20" s="328"/>
      <c r="E20" s="310"/>
      <c r="F20" s="311"/>
      <c r="G20" s="311"/>
      <c r="H20" s="312"/>
      <c r="I20" s="3"/>
    </row>
    <row r="21" spans="1:9" ht="5.0999999999999996" customHeight="1" x14ac:dyDescent="0.25">
      <c r="A21" s="118"/>
      <c r="B21" s="119"/>
      <c r="C21" s="119"/>
      <c r="D21" s="119"/>
      <c r="E21" s="116"/>
      <c r="F21" s="116"/>
      <c r="G21" s="116"/>
      <c r="H21" s="116"/>
      <c r="I21" s="117"/>
    </row>
    <row r="22" spans="1:9" ht="15" customHeight="1" x14ac:dyDescent="0.2">
      <c r="A22" s="4" t="s">
        <v>82</v>
      </c>
      <c r="B22" s="7"/>
      <c r="C22" s="7"/>
      <c r="D22" s="7"/>
      <c r="E22" s="313"/>
      <c r="F22" s="314"/>
      <c r="G22" s="5" t="s">
        <v>2</v>
      </c>
      <c r="H22" s="5"/>
      <c r="I22" s="6"/>
    </row>
    <row r="23" spans="1:9" ht="12.6" x14ac:dyDescent="0.25">
      <c r="A23" s="118"/>
      <c r="B23" s="7"/>
      <c r="C23" s="7"/>
      <c r="D23" s="7"/>
      <c r="E23" s="2"/>
      <c r="F23" s="2"/>
      <c r="G23" s="68" t="s">
        <v>83</v>
      </c>
      <c r="H23" s="2"/>
      <c r="I23" s="3"/>
    </row>
    <row r="24" spans="1:9" ht="24.75" customHeight="1" x14ac:dyDescent="0.2">
      <c r="A24" s="126" t="s">
        <v>85</v>
      </c>
      <c r="B24" s="9"/>
      <c r="C24" s="9"/>
      <c r="D24" s="7"/>
      <c r="E24" s="7"/>
      <c r="F24" s="7"/>
      <c r="G24" s="9"/>
      <c r="H24" s="9"/>
      <c r="I24" s="3"/>
    </row>
    <row r="25" spans="1:9" ht="6" customHeight="1" x14ac:dyDescent="0.25">
      <c r="A25" s="126"/>
      <c r="B25" s="9"/>
      <c r="C25" s="9"/>
      <c r="D25" s="7"/>
      <c r="E25" s="7"/>
      <c r="F25" s="7"/>
      <c r="G25" s="9"/>
      <c r="H25" s="9"/>
      <c r="I25" s="3"/>
    </row>
    <row r="26" spans="1:9" ht="12.75" x14ac:dyDescent="0.2">
      <c r="A26" s="126"/>
      <c r="B26" s="11"/>
      <c r="C26" s="127" t="s">
        <v>18</v>
      </c>
      <c r="D26" s="119"/>
      <c r="E26" s="119"/>
      <c r="F26" s="119"/>
      <c r="G26" s="127"/>
      <c r="H26" s="127"/>
      <c r="I26" s="117"/>
    </row>
    <row r="27" spans="1:9" ht="12.75" x14ac:dyDescent="0.2">
      <c r="A27" s="126"/>
      <c r="B27" s="11"/>
      <c r="C27" s="127" t="s">
        <v>19</v>
      </c>
      <c r="D27" s="119"/>
      <c r="E27" s="119"/>
      <c r="F27" s="119"/>
      <c r="G27" s="127"/>
      <c r="H27" s="127"/>
      <c r="I27" s="117"/>
    </row>
    <row r="28" spans="1:9" ht="12.75" x14ac:dyDescent="0.2">
      <c r="A28" s="126"/>
      <c r="B28" s="11"/>
      <c r="C28" s="127" t="s">
        <v>20</v>
      </c>
      <c r="D28" s="119"/>
      <c r="E28" s="119"/>
      <c r="F28" s="119"/>
      <c r="G28" s="127"/>
      <c r="H28" s="127"/>
      <c r="I28" s="117"/>
    </row>
    <row r="29" spans="1:9" ht="12.75" x14ac:dyDescent="0.2">
      <c r="A29" s="126"/>
      <c r="B29" s="11"/>
      <c r="C29" s="127" t="s">
        <v>21</v>
      </c>
      <c r="D29" s="119"/>
      <c r="E29" s="119"/>
      <c r="F29" s="119"/>
      <c r="G29" s="127"/>
      <c r="H29" s="127"/>
      <c r="I29" s="117"/>
    </row>
    <row r="30" spans="1:9" ht="12.75" x14ac:dyDescent="0.2">
      <c r="A30" s="126"/>
      <c r="B30" s="11"/>
      <c r="C30" s="127" t="s">
        <v>22</v>
      </c>
      <c r="D30" s="119"/>
      <c r="E30" s="119"/>
      <c r="F30" s="119"/>
      <c r="G30" s="127"/>
      <c r="H30" s="127"/>
      <c r="I30" s="117"/>
    </row>
    <row r="31" spans="1:9" ht="24" customHeight="1" x14ac:dyDescent="0.2">
      <c r="A31" s="126"/>
      <c r="B31" s="10"/>
      <c r="C31" s="128" t="s">
        <v>86</v>
      </c>
      <c r="D31" s="119"/>
      <c r="E31" s="119"/>
      <c r="F31" s="119"/>
      <c r="G31" s="127"/>
      <c r="H31" s="127"/>
      <c r="I31" s="117"/>
    </row>
    <row r="32" spans="1:9" ht="9.9499999999999993" customHeight="1" x14ac:dyDescent="0.25">
      <c r="A32" s="118"/>
      <c r="B32" s="10"/>
      <c r="C32" s="119"/>
      <c r="D32" s="119"/>
      <c r="E32" s="116"/>
      <c r="F32" s="116"/>
      <c r="G32" s="116"/>
      <c r="H32" s="116"/>
      <c r="I32" s="117"/>
    </row>
    <row r="33" spans="1:10" ht="15" x14ac:dyDescent="0.2">
      <c r="A33" s="118" t="s">
        <v>3</v>
      </c>
      <c r="B33" s="7"/>
      <c r="C33" s="7"/>
      <c r="D33" s="7"/>
      <c r="E33" s="315"/>
      <c r="F33" s="316"/>
      <c r="G33" s="323" t="s">
        <v>145</v>
      </c>
      <c r="H33" s="324"/>
      <c r="I33" s="325"/>
    </row>
    <row r="34" spans="1:10" ht="9.9499999999999993" customHeight="1" thickBot="1" x14ac:dyDescent="0.3">
      <c r="A34" s="90"/>
      <c r="B34" s="91"/>
      <c r="C34" s="91"/>
      <c r="D34" s="91"/>
      <c r="E34" s="92"/>
      <c r="F34" s="92"/>
      <c r="G34" s="92"/>
      <c r="H34" s="92"/>
      <c r="I34" s="93"/>
    </row>
    <row r="35" spans="1:10" ht="9.9499999999999993" x14ac:dyDescent="0.2">
      <c r="A35" s="94"/>
      <c r="B35" s="94"/>
      <c r="C35" s="94"/>
      <c r="D35" s="94"/>
      <c r="E35" s="94"/>
      <c r="F35" s="94"/>
      <c r="G35" s="94"/>
      <c r="H35" s="94"/>
      <c r="I35" s="94"/>
    </row>
    <row r="36" spans="1:10" ht="18.75" customHeight="1" x14ac:dyDescent="0.2">
      <c r="A36" s="319" t="s">
        <v>55</v>
      </c>
      <c r="B36" s="319"/>
      <c r="C36" s="319"/>
      <c r="D36" s="319"/>
      <c r="E36" s="319"/>
      <c r="F36" s="319"/>
      <c r="G36" s="319"/>
      <c r="H36" s="319"/>
      <c r="I36" s="319"/>
    </row>
    <row r="37" spans="1:10" ht="8.1" customHeight="1" x14ac:dyDescent="0.2">
      <c r="A37" s="95"/>
      <c r="B37" s="96"/>
      <c r="C37" s="96"/>
      <c r="D37" s="96"/>
      <c r="E37" s="96"/>
      <c r="F37" s="96"/>
      <c r="G37" s="96"/>
      <c r="H37" s="96"/>
      <c r="I37" s="97"/>
    </row>
    <row r="38" spans="1:10" ht="12" x14ac:dyDescent="0.2">
      <c r="A38" s="330" t="s">
        <v>126</v>
      </c>
      <c r="B38" s="331"/>
      <c r="C38" s="331"/>
      <c r="D38" s="331"/>
      <c r="E38" s="331"/>
      <c r="F38" s="331"/>
      <c r="G38" s="331"/>
      <c r="H38" s="331"/>
      <c r="I38" s="332"/>
    </row>
    <row r="39" spans="1:10" ht="12" x14ac:dyDescent="0.2">
      <c r="A39" s="320" t="s">
        <v>128</v>
      </c>
      <c r="B39" s="321"/>
      <c r="C39" s="321"/>
      <c r="D39" s="321"/>
      <c r="E39" s="321"/>
      <c r="F39" s="321"/>
      <c r="G39" s="321"/>
      <c r="H39" s="321"/>
      <c r="I39" s="322"/>
    </row>
    <row r="40" spans="1:10" ht="12" x14ac:dyDescent="0.2">
      <c r="A40" s="320" t="s">
        <v>155</v>
      </c>
      <c r="B40" s="321"/>
      <c r="C40" s="321"/>
      <c r="D40" s="321"/>
      <c r="E40" s="321"/>
      <c r="F40" s="321"/>
      <c r="G40" s="321"/>
      <c r="H40" s="321"/>
      <c r="I40" s="322"/>
      <c r="J40" s="86"/>
    </row>
    <row r="41" spans="1:10" ht="12" x14ac:dyDescent="0.2">
      <c r="A41" s="320" t="s">
        <v>144</v>
      </c>
      <c r="B41" s="321"/>
      <c r="C41" s="321"/>
      <c r="D41" s="321"/>
      <c r="E41" s="321"/>
      <c r="F41" s="321"/>
      <c r="G41" s="321"/>
      <c r="H41" s="321"/>
      <c r="I41" s="322"/>
      <c r="J41" s="86"/>
    </row>
    <row r="42" spans="1:10" ht="12" x14ac:dyDescent="0.2">
      <c r="A42" s="320" t="s">
        <v>129</v>
      </c>
      <c r="B42" s="321"/>
      <c r="C42" s="321"/>
      <c r="D42" s="321"/>
      <c r="E42" s="321"/>
      <c r="F42" s="321"/>
      <c r="G42" s="321"/>
      <c r="H42" s="321"/>
      <c r="I42" s="322"/>
    </row>
    <row r="43" spans="1:10" ht="12" x14ac:dyDescent="0.2">
      <c r="A43" s="320" t="s">
        <v>130</v>
      </c>
      <c r="B43" s="321"/>
      <c r="C43" s="321"/>
      <c r="D43" s="321"/>
      <c r="E43" s="321"/>
      <c r="F43" s="321"/>
      <c r="G43" s="321"/>
      <c r="H43" s="321"/>
      <c r="I43" s="322"/>
    </row>
    <row r="44" spans="1:10" ht="8.1" customHeight="1" x14ac:dyDescent="0.2">
      <c r="A44" s="320"/>
      <c r="B44" s="321"/>
      <c r="C44" s="321"/>
      <c r="D44" s="321"/>
      <c r="E44" s="321"/>
      <c r="F44" s="321"/>
      <c r="G44" s="321"/>
      <c r="H44" s="321"/>
      <c r="I44" s="322"/>
    </row>
    <row r="45" spans="1:10" ht="12" x14ac:dyDescent="0.2">
      <c r="A45" s="330" t="s">
        <v>127</v>
      </c>
      <c r="B45" s="331"/>
      <c r="C45" s="331"/>
      <c r="D45" s="331"/>
      <c r="E45" s="331"/>
      <c r="F45" s="331"/>
      <c r="G45" s="331"/>
      <c r="H45" s="331"/>
      <c r="I45" s="332"/>
    </row>
    <row r="46" spans="1:10" ht="12" x14ac:dyDescent="0.2">
      <c r="A46" s="340" t="s">
        <v>131</v>
      </c>
      <c r="B46" s="321"/>
      <c r="C46" s="321"/>
      <c r="D46" s="321"/>
      <c r="E46" s="321"/>
      <c r="F46" s="321"/>
      <c r="G46" s="321"/>
      <c r="H46" s="321"/>
      <c r="I46" s="322"/>
    </row>
    <row r="47" spans="1:10" ht="12" x14ac:dyDescent="0.2">
      <c r="A47" s="340" t="s">
        <v>134</v>
      </c>
      <c r="B47" s="321"/>
      <c r="C47" s="321"/>
      <c r="D47" s="321"/>
      <c r="E47" s="321"/>
      <c r="F47" s="321"/>
      <c r="G47" s="321"/>
      <c r="H47" s="321"/>
      <c r="I47" s="322"/>
    </row>
    <row r="48" spans="1:10" ht="12" x14ac:dyDescent="0.2">
      <c r="A48" s="348" t="s">
        <v>161</v>
      </c>
      <c r="B48" s="349"/>
      <c r="C48" s="349"/>
      <c r="D48" s="349"/>
      <c r="E48" s="349"/>
      <c r="F48" s="349"/>
      <c r="G48" s="349"/>
      <c r="H48" s="349"/>
      <c r="I48" s="350"/>
    </row>
    <row r="49" spans="1:9" ht="12" x14ac:dyDescent="0.2">
      <c r="A49" s="345" t="s">
        <v>162</v>
      </c>
      <c r="B49" s="346"/>
      <c r="C49" s="346"/>
      <c r="D49" s="346"/>
      <c r="E49" s="346"/>
      <c r="F49" s="346"/>
      <c r="G49" s="346"/>
      <c r="H49" s="346"/>
      <c r="I49" s="347"/>
    </row>
    <row r="50" spans="1:9" ht="8.1" customHeight="1" x14ac:dyDescent="0.2">
      <c r="A50" s="337"/>
      <c r="B50" s="338"/>
      <c r="C50" s="338"/>
      <c r="D50" s="338"/>
      <c r="E50" s="338"/>
      <c r="F50" s="338"/>
      <c r="G50" s="338"/>
      <c r="H50" s="338"/>
      <c r="I50" s="339"/>
    </row>
    <row r="51" spans="1:9" ht="12" x14ac:dyDescent="0.2">
      <c r="A51" s="330" t="s">
        <v>135</v>
      </c>
      <c r="B51" s="331"/>
      <c r="C51" s="331"/>
      <c r="D51" s="331"/>
      <c r="E51" s="331"/>
      <c r="F51" s="331"/>
      <c r="G51" s="331"/>
      <c r="H51" s="331"/>
      <c r="I51" s="332"/>
    </row>
    <row r="52" spans="1:9" ht="12" x14ac:dyDescent="0.2">
      <c r="A52" s="340" t="s">
        <v>136</v>
      </c>
      <c r="B52" s="336"/>
      <c r="C52" s="336"/>
      <c r="D52" s="336"/>
      <c r="E52" s="336"/>
      <c r="F52" s="336"/>
      <c r="G52" s="336"/>
      <c r="H52" s="336"/>
      <c r="I52" s="341"/>
    </row>
    <row r="53" spans="1:9" ht="12" x14ac:dyDescent="0.2">
      <c r="A53" s="340" t="s">
        <v>137</v>
      </c>
      <c r="B53" s="321"/>
      <c r="C53" s="321"/>
      <c r="D53" s="321"/>
      <c r="E53" s="321"/>
      <c r="F53" s="321"/>
      <c r="G53" s="321"/>
      <c r="H53" s="321"/>
      <c r="I53" s="322"/>
    </row>
    <row r="54" spans="1:9" ht="15.75" customHeight="1" x14ac:dyDescent="0.2">
      <c r="A54" s="99"/>
      <c r="B54" s="335" t="s">
        <v>139</v>
      </c>
      <c r="C54" s="335"/>
      <c r="D54" s="335"/>
      <c r="E54" s="342" t="s">
        <v>141</v>
      </c>
      <c r="F54" s="342"/>
      <c r="G54" s="343">
        <v>0.8</v>
      </c>
      <c r="H54" s="343"/>
      <c r="I54" s="344"/>
    </row>
    <row r="55" spans="1:9" ht="12" x14ac:dyDescent="0.2">
      <c r="A55" s="99"/>
      <c r="B55" s="336" t="s">
        <v>138</v>
      </c>
      <c r="C55" s="336"/>
      <c r="D55" s="336"/>
      <c r="E55" s="321" t="s">
        <v>140</v>
      </c>
      <c r="F55" s="321"/>
      <c r="G55" s="333">
        <v>0.8</v>
      </c>
      <c r="H55" s="333"/>
      <c r="I55" s="334"/>
    </row>
    <row r="56" spans="1:9" ht="12" x14ac:dyDescent="0.2">
      <c r="A56" s="99"/>
      <c r="B56" s="100"/>
      <c r="C56" s="98"/>
      <c r="D56" s="98"/>
      <c r="E56" s="321" t="s">
        <v>142</v>
      </c>
      <c r="F56" s="321"/>
      <c r="G56" s="333">
        <v>0.75</v>
      </c>
      <c r="H56" s="333"/>
      <c r="I56" s="334"/>
    </row>
    <row r="57" spans="1:9" ht="12" x14ac:dyDescent="0.2">
      <c r="A57" s="99"/>
      <c r="B57" s="100"/>
      <c r="C57" s="98"/>
      <c r="D57" s="98"/>
      <c r="E57" s="321" t="s">
        <v>143</v>
      </c>
      <c r="F57" s="321"/>
      <c r="G57" s="333">
        <v>0.7</v>
      </c>
      <c r="H57" s="333"/>
      <c r="I57" s="334"/>
    </row>
    <row r="58" spans="1:9" ht="8.1" customHeight="1" x14ac:dyDescent="0.2">
      <c r="A58" s="101"/>
      <c r="B58" s="102"/>
      <c r="C58" s="102"/>
      <c r="D58" s="102"/>
      <c r="E58" s="102"/>
      <c r="F58" s="102"/>
      <c r="G58" s="102"/>
      <c r="H58" s="102"/>
      <c r="I58" s="103"/>
    </row>
  </sheetData>
  <sheetProtection password="ED2F" sheet="1" selectLockedCells="1"/>
  <mergeCells count="35">
    <mergeCell ref="A49:I49"/>
    <mergeCell ref="E56:F56"/>
    <mergeCell ref="G56:I56"/>
    <mergeCell ref="A43:I43"/>
    <mergeCell ref="A46:I46"/>
    <mergeCell ref="A47:I47"/>
    <mergeCell ref="A48:I48"/>
    <mergeCell ref="A44:I44"/>
    <mergeCell ref="A45:I45"/>
    <mergeCell ref="E57:F57"/>
    <mergeCell ref="G57:I57"/>
    <mergeCell ref="B54:D54"/>
    <mergeCell ref="B55:D55"/>
    <mergeCell ref="A50:I50"/>
    <mergeCell ref="A51:I51"/>
    <mergeCell ref="A52:I52"/>
    <mergeCell ref="A53:I53"/>
    <mergeCell ref="E54:F54"/>
    <mergeCell ref="E55:F55"/>
    <mergeCell ref="G54:I54"/>
    <mergeCell ref="G55:I55"/>
    <mergeCell ref="A36:I36"/>
    <mergeCell ref="A39:I39"/>
    <mergeCell ref="A42:I42"/>
    <mergeCell ref="G33:I33"/>
    <mergeCell ref="A19:D20"/>
    <mergeCell ref="A38:I38"/>
    <mergeCell ref="A40:I40"/>
    <mergeCell ref="A41:I41"/>
    <mergeCell ref="D5:I5"/>
    <mergeCell ref="A6:I6"/>
    <mergeCell ref="E19:H20"/>
    <mergeCell ref="E22:F22"/>
    <mergeCell ref="E33:F33"/>
    <mergeCell ref="E17:F17"/>
  </mergeCells>
  <dataValidations count="3">
    <dataValidation showInputMessage="1" showErrorMessage="1" sqref="B31:B32"/>
    <dataValidation type="list" allowBlank="1" showInputMessage="1" showErrorMessage="1" sqref="B26:B30">
      <formula1>"X,"</formula1>
    </dataValidation>
    <dataValidation type="whole" allowBlank="1" showInputMessage="1" showErrorMessage="1" errorTitle="Nur ganze Zahl erlaubt" error="Geben Sie bitte das Jahr der Antragstellung ein, z.B. 2022." promptTitle="Pflichtfeld!" prompt="Bitte das Jahr der Antragstellung (z.B. 2022) erfassen. Wird das Feld nicht gefüllt, kann der Stundensatz in der Kalkulationsgrundlage nicht ermittelt werden." sqref="E17:F17">
      <formula1>2019</formula1>
      <formula2>2030</formula2>
    </dataValidation>
  </dataValidations>
  <pageMargins left="0.70866141732283472" right="0.70866141732283472" top="0.70866141732283472" bottom="0.39370078740157483" header="0.31496062992125984" footer="0.31496062992125984"/>
  <pageSetup paperSize="9" orientation="portrait" r:id="rId1"/>
  <headerFooter>
    <oddHeader>&amp;R&amp;G</oddHeader>
    <oddFooter>&amp;L&amp;9TAB-12473/10.23</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9"/>
  <sheetViews>
    <sheetView showGridLines="0" zoomScale="120" zoomScaleNormal="120" workbookViewId="0"/>
  </sheetViews>
  <sheetFormatPr baseColWidth="10" defaultRowHeight="15" x14ac:dyDescent="0.2"/>
  <cols>
    <col min="1" max="1" width="17.77734375" customWidth="1"/>
    <col min="2" max="2" width="6.77734375" customWidth="1"/>
    <col min="3" max="10" width="10.77734375" customWidth="1"/>
    <col min="11" max="11" width="3.6640625" bestFit="1" customWidth="1"/>
    <col min="12" max="19" width="4.44140625" bestFit="1" customWidth="1"/>
    <col min="20" max="21" width="8.77734375" customWidth="1"/>
  </cols>
  <sheetData>
    <row r="1" spans="1:21" ht="15" customHeight="1" x14ac:dyDescent="0.2">
      <c r="A1" s="13" t="s">
        <v>1</v>
      </c>
      <c r="B1" s="263"/>
      <c r="C1" s="263"/>
      <c r="D1" s="263"/>
      <c r="E1" s="263"/>
      <c r="F1" s="263"/>
      <c r="G1" s="263"/>
      <c r="H1" s="263"/>
      <c r="I1" s="263"/>
      <c r="J1" s="263"/>
      <c r="K1" s="263"/>
      <c r="L1" s="263"/>
      <c r="M1" s="263"/>
      <c r="N1" s="263"/>
      <c r="O1" s="263"/>
      <c r="P1" s="263"/>
      <c r="Q1" s="263"/>
      <c r="R1" s="263"/>
      <c r="S1" s="263"/>
      <c r="T1" s="263"/>
      <c r="U1" s="263"/>
    </row>
    <row r="2" spans="1:21" ht="24" customHeight="1" x14ac:dyDescent="0.2">
      <c r="A2" s="294" t="s">
        <v>226</v>
      </c>
      <c r="B2" s="293"/>
      <c r="C2" s="293"/>
      <c r="D2" s="293"/>
      <c r="E2" s="293"/>
      <c r="F2" s="293"/>
      <c r="G2" s="293"/>
      <c r="H2" s="293"/>
      <c r="I2" s="293"/>
      <c r="J2" s="293"/>
      <c r="K2" s="293"/>
      <c r="L2" s="293"/>
      <c r="M2" s="293"/>
      <c r="N2" s="293"/>
      <c r="O2" s="293"/>
      <c r="P2" s="293"/>
      <c r="Q2" s="293"/>
      <c r="R2" s="293"/>
      <c r="S2" s="293"/>
      <c r="T2" s="293"/>
      <c r="U2" s="293"/>
    </row>
    <row r="4" spans="1:21" x14ac:dyDescent="0.2">
      <c r="A4" s="289" t="s">
        <v>185</v>
      </c>
      <c r="B4" s="281"/>
      <c r="C4" s="265"/>
      <c r="D4" s="292" t="s">
        <v>211</v>
      </c>
      <c r="E4" s="266"/>
      <c r="F4" s="266"/>
      <c r="G4" s="267"/>
    </row>
    <row r="5" spans="1:21" x14ac:dyDescent="0.2">
      <c r="A5" s="278" t="s">
        <v>210</v>
      </c>
      <c r="B5" s="279">
        <v>143.33000000000001</v>
      </c>
      <c r="C5" s="265"/>
    </row>
    <row r="6" spans="1:21" x14ac:dyDescent="0.2">
      <c r="A6" s="269"/>
      <c r="B6" s="270"/>
      <c r="C6" s="265"/>
    </row>
    <row r="7" spans="1:21" x14ac:dyDescent="0.2">
      <c r="C7" s="271" t="s">
        <v>186</v>
      </c>
      <c r="D7" s="271" t="s">
        <v>187</v>
      </c>
      <c r="E7" s="271" t="s">
        <v>188</v>
      </c>
      <c r="F7" s="271" t="s">
        <v>189</v>
      </c>
      <c r="G7" s="271" t="s">
        <v>190</v>
      </c>
      <c r="H7" s="271" t="s">
        <v>191</v>
      </c>
      <c r="I7" s="271" t="s">
        <v>192</v>
      </c>
      <c r="J7" s="271" t="s">
        <v>193</v>
      </c>
      <c r="K7" s="271" t="s">
        <v>212</v>
      </c>
      <c r="L7" s="271" t="s">
        <v>213</v>
      </c>
      <c r="M7" s="271" t="s">
        <v>214</v>
      </c>
      <c r="N7" s="271" t="s">
        <v>215</v>
      </c>
      <c r="O7" s="271" t="s">
        <v>216</v>
      </c>
      <c r="P7" s="271" t="s">
        <v>217</v>
      </c>
      <c r="Q7" s="271" t="s">
        <v>218</v>
      </c>
      <c r="R7" s="271" t="s">
        <v>219</v>
      </c>
      <c r="S7" s="271" t="s">
        <v>220</v>
      </c>
    </row>
    <row r="8" spans="1:21" ht="74.25" customHeight="1" x14ac:dyDescent="0.2">
      <c r="A8" s="290" t="s">
        <v>183</v>
      </c>
      <c r="B8" s="291" t="s">
        <v>184</v>
      </c>
      <c r="C8" s="282" t="s">
        <v>221</v>
      </c>
      <c r="D8" s="282" t="s">
        <v>194</v>
      </c>
      <c r="E8" s="282" t="s">
        <v>194</v>
      </c>
      <c r="F8" s="282" t="s">
        <v>194</v>
      </c>
      <c r="G8" s="282" t="s">
        <v>194</v>
      </c>
      <c r="H8" s="282" t="s">
        <v>194</v>
      </c>
      <c r="I8" s="282" t="s">
        <v>194</v>
      </c>
      <c r="J8" s="282" t="s">
        <v>195</v>
      </c>
      <c r="K8" s="282"/>
      <c r="L8" s="282"/>
      <c r="M8" s="282"/>
      <c r="N8" s="282"/>
      <c r="O8" s="282"/>
      <c r="P8" s="282"/>
      <c r="Q8" s="282"/>
      <c r="R8" s="282"/>
      <c r="S8" s="282"/>
      <c r="T8" s="264" t="s">
        <v>196</v>
      </c>
      <c r="U8" s="262" t="s">
        <v>197</v>
      </c>
    </row>
    <row r="9" spans="1:21" x14ac:dyDescent="0.2">
      <c r="A9" s="295" t="s">
        <v>182</v>
      </c>
      <c r="B9" s="296">
        <v>40</v>
      </c>
      <c r="C9" s="297">
        <v>10</v>
      </c>
      <c r="D9" s="298"/>
      <c r="E9" s="298">
        <v>10</v>
      </c>
      <c r="F9" s="297"/>
      <c r="G9" s="297">
        <v>10</v>
      </c>
      <c r="H9" s="297">
        <v>10</v>
      </c>
      <c r="I9" s="299"/>
      <c r="J9" s="299">
        <v>20</v>
      </c>
      <c r="K9" s="299"/>
      <c r="L9" s="299"/>
      <c r="M9" s="299"/>
      <c r="N9" s="299"/>
      <c r="O9" s="299"/>
      <c r="P9" s="299"/>
      <c r="Q9" s="299"/>
      <c r="R9" s="299"/>
      <c r="S9" s="299"/>
      <c r="T9" s="268">
        <f>SUM(C9:S9)</f>
        <v>60</v>
      </c>
      <c r="U9" s="280" t="e">
        <f>IF(B9=0,"",(T9/(($B$4*$B$5)*(B9/40))))</f>
        <v>#DIV/0!</v>
      </c>
    </row>
    <row r="10" spans="1:21" x14ac:dyDescent="0.2">
      <c r="A10" s="286"/>
      <c r="B10" s="287"/>
      <c r="C10" s="283"/>
      <c r="D10" s="284"/>
      <c r="E10" s="284"/>
      <c r="F10" s="283"/>
      <c r="G10" s="283"/>
      <c r="H10" s="283"/>
      <c r="I10" s="285"/>
      <c r="J10" s="285"/>
      <c r="K10" s="285"/>
      <c r="L10" s="285"/>
      <c r="M10" s="285"/>
      <c r="N10" s="285"/>
      <c r="O10" s="285"/>
      <c r="P10" s="285"/>
      <c r="Q10" s="285"/>
      <c r="R10" s="285"/>
      <c r="S10" s="285"/>
      <c r="T10" s="268">
        <f t="shared" ref="T10:T16" si="0">SUM(C10:S10)</f>
        <v>0</v>
      </c>
      <c r="U10" s="280" t="str">
        <f t="shared" ref="U10:U38" si="1">IF(B10=0,"",(T10/(($B$4*$B$5)*(B10/40))))</f>
        <v/>
      </c>
    </row>
    <row r="11" spans="1:21" x14ac:dyDescent="0.2">
      <c r="A11" s="286"/>
      <c r="B11" s="287"/>
      <c r="C11" s="283"/>
      <c r="D11" s="284"/>
      <c r="E11" s="284"/>
      <c r="F11" s="283"/>
      <c r="G11" s="283"/>
      <c r="H11" s="283"/>
      <c r="I11" s="285"/>
      <c r="J11" s="285"/>
      <c r="K11" s="285"/>
      <c r="L11" s="285"/>
      <c r="M11" s="285"/>
      <c r="N11" s="285"/>
      <c r="O11" s="285"/>
      <c r="P11" s="285"/>
      <c r="Q11" s="285"/>
      <c r="R11" s="285"/>
      <c r="S11" s="285"/>
      <c r="T11" s="268">
        <f t="shared" si="0"/>
        <v>0</v>
      </c>
      <c r="U11" s="280" t="str">
        <f t="shared" si="1"/>
        <v/>
      </c>
    </row>
    <row r="12" spans="1:21" x14ac:dyDescent="0.2">
      <c r="A12" s="286"/>
      <c r="B12" s="287"/>
      <c r="C12" s="283"/>
      <c r="D12" s="284"/>
      <c r="E12" s="284"/>
      <c r="F12" s="283"/>
      <c r="G12" s="283"/>
      <c r="H12" s="283"/>
      <c r="I12" s="285"/>
      <c r="J12" s="285"/>
      <c r="K12" s="285"/>
      <c r="L12" s="285"/>
      <c r="M12" s="285"/>
      <c r="N12" s="285"/>
      <c r="O12" s="285"/>
      <c r="P12" s="285"/>
      <c r="Q12" s="285"/>
      <c r="R12" s="285"/>
      <c r="S12" s="285"/>
      <c r="T12" s="268">
        <f t="shared" si="0"/>
        <v>0</v>
      </c>
      <c r="U12" s="288" t="str">
        <f t="shared" si="1"/>
        <v/>
      </c>
    </row>
    <row r="13" spans="1:21" x14ac:dyDescent="0.2">
      <c r="A13" s="286"/>
      <c r="B13" s="287"/>
      <c r="C13" s="283"/>
      <c r="D13" s="284"/>
      <c r="E13" s="284"/>
      <c r="F13" s="283"/>
      <c r="G13" s="283"/>
      <c r="H13" s="283"/>
      <c r="I13" s="285"/>
      <c r="J13" s="285"/>
      <c r="K13" s="285"/>
      <c r="L13" s="285"/>
      <c r="M13" s="285"/>
      <c r="N13" s="285"/>
      <c r="O13" s="285"/>
      <c r="P13" s="285"/>
      <c r="Q13" s="285"/>
      <c r="R13" s="285"/>
      <c r="S13" s="285"/>
      <c r="T13" s="268">
        <f t="shared" si="0"/>
        <v>0</v>
      </c>
      <c r="U13" s="280" t="str">
        <f t="shared" si="1"/>
        <v/>
      </c>
    </row>
    <row r="14" spans="1:21" x14ac:dyDescent="0.2">
      <c r="A14" s="286"/>
      <c r="B14" s="287"/>
      <c r="C14" s="283"/>
      <c r="D14" s="284"/>
      <c r="E14" s="284"/>
      <c r="F14" s="283"/>
      <c r="G14" s="283"/>
      <c r="H14" s="283"/>
      <c r="I14" s="285"/>
      <c r="J14" s="285"/>
      <c r="K14" s="285"/>
      <c r="L14" s="285"/>
      <c r="M14" s="285"/>
      <c r="N14" s="285"/>
      <c r="O14" s="285"/>
      <c r="P14" s="285"/>
      <c r="Q14" s="285"/>
      <c r="R14" s="285"/>
      <c r="S14" s="285"/>
      <c r="T14" s="268">
        <f t="shared" si="0"/>
        <v>0</v>
      </c>
      <c r="U14" s="280" t="str">
        <f t="shared" si="1"/>
        <v/>
      </c>
    </row>
    <row r="15" spans="1:21" x14ac:dyDescent="0.2">
      <c r="A15" s="286"/>
      <c r="B15" s="287"/>
      <c r="C15" s="283"/>
      <c r="D15" s="284"/>
      <c r="E15" s="284"/>
      <c r="F15" s="283"/>
      <c r="G15" s="283"/>
      <c r="H15" s="283"/>
      <c r="I15" s="285"/>
      <c r="J15" s="285"/>
      <c r="K15" s="285"/>
      <c r="L15" s="285"/>
      <c r="M15" s="285"/>
      <c r="N15" s="285"/>
      <c r="O15" s="285"/>
      <c r="P15" s="285"/>
      <c r="Q15" s="285"/>
      <c r="R15" s="285"/>
      <c r="S15" s="285"/>
      <c r="T15" s="268">
        <f t="shared" si="0"/>
        <v>0</v>
      </c>
      <c r="U15" s="280" t="str">
        <f t="shared" si="1"/>
        <v/>
      </c>
    </row>
    <row r="16" spans="1:21" x14ac:dyDescent="0.2">
      <c r="A16" s="286"/>
      <c r="B16" s="287"/>
      <c r="C16" s="283"/>
      <c r="D16" s="284"/>
      <c r="E16" s="284"/>
      <c r="F16" s="283"/>
      <c r="G16" s="283"/>
      <c r="H16" s="283"/>
      <c r="I16" s="285"/>
      <c r="J16" s="285"/>
      <c r="K16" s="285"/>
      <c r="L16" s="285"/>
      <c r="M16" s="285"/>
      <c r="N16" s="285"/>
      <c r="O16" s="285"/>
      <c r="P16" s="285"/>
      <c r="Q16" s="285"/>
      <c r="R16" s="285"/>
      <c r="S16" s="285"/>
      <c r="T16" s="268">
        <f t="shared" si="0"/>
        <v>0</v>
      </c>
      <c r="U16" s="280" t="str">
        <f t="shared" si="1"/>
        <v/>
      </c>
    </row>
    <row r="17" spans="1:21" x14ac:dyDescent="0.2">
      <c r="A17" s="286"/>
      <c r="B17" s="287"/>
      <c r="C17" s="283"/>
      <c r="D17" s="284"/>
      <c r="E17" s="284"/>
      <c r="F17" s="283"/>
      <c r="G17" s="283"/>
      <c r="H17" s="283"/>
      <c r="I17" s="285"/>
      <c r="J17" s="285"/>
      <c r="K17" s="285"/>
      <c r="L17" s="285"/>
      <c r="M17" s="285"/>
      <c r="N17" s="285"/>
      <c r="O17" s="285"/>
      <c r="P17" s="285"/>
      <c r="Q17" s="285"/>
      <c r="R17" s="285"/>
      <c r="S17" s="285"/>
      <c r="T17" s="268">
        <f t="shared" ref="T17:T29" si="2">SUM(C17:S17)</f>
        <v>0</v>
      </c>
      <c r="U17" s="280" t="str">
        <f t="shared" si="1"/>
        <v/>
      </c>
    </row>
    <row r="18" spans="1:21" x14ac:dyDescent="0.2">
      <c r="A18" s="286"/>
      <c r="B18" s="287"/>
      <c r="C18" s="283"/>
      <c r="D18" s="284"/>
      <c r="E18" s="284"/>
      <c r="F18" s="283"/>
      <c r="G18" s="283"/>
      <c r="H18" s="283"/>
      <c r="I18" s="285"/>
      <c r="J18" s="285"/>
      <c r="K18" s="285"/>
      <c r="L18" s="285"/>
      <c r="M18" s="285"/>
      <c r="N18" s="285"/>
      <c r="O18" s="285"/>
      <c r="P18" s="285"/>
      <c r="Q18" s="285"/>
      <c r="R18" s="285"/>
      <c r="S18" s="285"/>
      <c r="T18" s="268">
        <f t="shared" si="2"/>
        <v>0</v>
      </c>
      <c r="U18" s="280" t="str">
        <f t="shared" si="1"/>
        <v/>
      </c>
    </row>
    <row r="19" spans="1:21" x14ac:dyDescent="0.2">
      <c r="A19" s="286"/>
      <c r="B19" s="287"/>
      <c r="C19" s="283"/>
      <c r="D19" s="284"/>
      <c r="E19" s="284"/>
      <c r="F19" s="283"/>
      <c r="G19" s="283"/>
      <c r="H19" s="283"/>
      <c r="I19" s="285"/>
      <c r="J19" s="285"/>
      <c r="K19" s="285"/>
      <c r="L19" s="285"/>
      <c r="M19" s="285"/>
      <c r="N19" s="285"/>
      <c r="O19" s="285"/>
      <c r="P19" s="285"/>
      <c r="Q19" s="285"/>
      <c r="R19" s="285"/>
      <c r="S19" s="285"/>
      <c r="T19" s="268">
        <f t="shared" si="2"/>
        <v>0</v>
      </c>
      <c r="U19" s="280" t="str">
        <f t="shared" si="1"/>
        <v/>
      </c>
    </row>
    <row r="20" spans="1:21" x14ac:dyDescent="0.2">
      <c r="A20" s="286"/>
      <c r="B20" s="287"/>
      <c r="C20" s="283"/>
      <c r="D20" s="284"/>
      <c r="E20" s="284"/>
      <c r="F20" s="283"/>
      <c r="G20" s="283"/>
      <c r="H20" s="283"/>
      <c r="I20" s="285"/>
      <c r="J20" s="285"/>
      <c r="K20" s="285"/>
      <c r="L20" s="285"/>
      <c r="M20" s="285"/>
      <c r="N20" s="285"/>
      <c r="O20" s="285"/>
      <c r="P20" s="285"/>
      <c r="Q20" s="285"/>
      <c r="R20" s="285"/>
      <c r="S20" s="285"/>
      <c r="T20" s="268">
        <f t="shared" si="2"/>
        <v>0</v>
      </c>
      <c r="U20" s="280" t="str">
        <f t="shared" si="1"/>
        <v/>
      </c>
    </row>
    <row r="21" spans="1:21" x14ac:dyDescent="0.2">
      <c r="A21" s="286"/>
      <c r="B21" s="287"/>
      <c r="C21" s="283"/>
      <c r="D21" s="284"/>
      <c r="E21" s="284"/>
      <c r="F21" s="283"/>
      <c r="G21" s="283"/>
      <c r="H21" s="283"/>
      <c r="I21" s="285"/>
      <c r="J21" s="285"/>
      <c r="K21" s="285"/>
      <c r="L21" s="285"/>
      <c r="M21" s="285"/>
      <c r="N21" s="285"/>
      <c r="O21" s="285"/>
      <c r="P21" s="285"/>
      <c r="Q21" s="285"/>
      <c r="R21" s="285"/>
      <c r="S21" s="285"/>
      <c r="T21" s="268">
        <f t="shared" ref="T21:T25" si="3">SUM(C21:S21)</f>
        <v>0</v>
      </c>
      <c r="U21" s="280" t="str">
        <f t="shared" ref="U21:U25" si="4">IF(B21=0,"",(T21/(($B$4*$B$5)*(B21/40))))</f>
        <v/>
      </c>
    </row>
    <row r="22" spans="1:21" x14ac:dyDescent="0.2">
      <c r="A22" s="286"/>
      <c r="B22" s="287"/>
      <c r="C22" s="283"/>
      <c r="D22" s="284"/>
      <c r="E22" s="284"/>
      <c r="F22" s="283"/>
      <c r="G22" s="283"/>
      <c r="H22" s="283"/>
      <c r="I22" s="285"/>
      <c r="J22" s="285"/>
      <c r="K22" s="285"/>
      <c r="L22" s="285"/>
      <c r="M22" s="285"/>
      <c r="N22" s="285"/>
      <c r="O22" s="285"/>
      <c r="P22" s="285"/>
      <c r="Q22" s="285"/>
      <c r="R22" s="285"/>
      <c r="S22" s="285"/>
      <c r="T22" s="268">
        <f t="shared" si="3"/>
        <v>0</v>
      </c>
      <c r="U22" s="280" t="str">
        <f t="shared" si="4"/>
        <v/>
      </c>
    </row>
    <row r="23" spans="1:21" x14ac:dyDescent="0.2">
      <c r="A23" s="286"/>
      <c r="B23" s="287"/>
      <c r="C23" s="283"/>
      <c r="D23" s="284"/>
      <c r="E23" s="284"/>
      <c r="F23" s="283"/>
      <c r="G23" s="283"/>
      <c r="H23" s="283"/>
      <c r="I23" s="285"/>
      <c r="J23" s="285"/>
      <c r="K23" s="285"/>
      <c r="L23" s="285"/>
      <c r="M23" s="285"/>
      <c r="N23" s="285"/>
      <c r="O23" s="285"/>
      <c r="P23" s="285"/>
      <c r="Q23" s="285"/>
      <c r="R23" s="285"/>
      <c r="S23" s="285"/>
      <c r="T23" s="268">
        <f t="shared" si="3"/>
        <v>0</v>
      </c>
      <c r="U23" s="280" t="str">
        <f t="shared" si="4"/>
        <v/>
      </c>
    </row>
    <row r="24" spans="1:21" x14ac:dyDescent="0.2">
      <c r="A24" s="286"/>
      <c r="B24" s="287"/>
      <c r="C24" s="283"/>
      <c r="D24" s="284"/>
      <c r="E24" s="284"/>
      <c r="F24" s="283"/>
      <c r="G24" s="283"/>
      <c r="H24" s="283"/>
      <c r="I24" s="285"/>
      <c r="J24" s="285"/>
      <c r="K24" s="285"/>
      <c r="L24" s="285"/>
      <c r="M24" s="285"/>
      <c r="N24" s="285"/>
      <c r="O24" s="285"/>
      <c r="P24" s="285"/>
      <c r="Q24" s="285"/>
      <c r="R24" s="285"/>
      <c r="S24" s="285"/>
      <c r="T24" s="268">
        <f t="shared" si="3"/>
        <v>0</v>
      </c>
      <c r="U24" s="280" t="str">
        <f t="shared" si="4"/>
        <v/>
      </c>
    </row>
    <row r="25" spans="1:21" x14ac:dyDescent="0.2">
      <c r="A25" s="286"/>
      <c r="B25" s="287"/>
      <c r="C25" s="283"/>
      <c r="D25" s="284"/>
      <c r="E25" s="284"/>
      <c r="F25" s="283"/>
      <c r="G25" s="283"/>
      <c r="H25" s="283"/>
      <c r="I25" s="285"/>
      <c r="J25" s="285"/>
      <c r="K25" s="285"/>
      <c r="L25" s="285"/>
      <c r="M25" s="285"/>
      <c r="N25" s="285"/>
      <c r="O25" s="285"/>
      <c r="P25" s="285"/>
      <c r="Q25" s="285"/>
      <c r="R25" s="285"/>
      <c r="S25" s="285"/>
      <c r="T25" s="268">
        <f t="shared" si="3"/>
        <v>0</v>
      </c>
      <c r="U25" s="280" t="str">
        <f t="shared" si="4"/>
        <v/>
      </c>
    </row>
    <row r="26" spans="1:21" x14ac:dyDescent="0.2">
      <c r="A26" s="286"/>
      <c r="B26" s="287"/>
      <c r="C26" s="283"/>
      <c r="D26" s="284"/>
      <c r="E26" s="284"/>
      <c r="F26" s="283"/>
      <c r="G26" s="283"/>
      <c r="H26" s="283"/>
      <c r="I26" s="285"/>
      <c r="J26" s="285"/>
      <c r="K26" s="285"/>
      <c r="L26" s="285"/>
      <c r="M26" s="285"/>
      <c r="N26" s="285"/>
      <c r="O26" s="285"/>
      <c r="P26" s="285"/>
      <c r="Q26" s="285"/>
      <c r="R26" s="285"/>
      <c r="S26" s="285"/>
      <c r="T26" s="268">
        <f t="shared" si="2"/>
        <v>0</v>
      </c>
      <c r="U26" s="280" t="str">
        <f t="shared" si="1"/>
        <v/>
      </c>
    </row>
    <row r="27" spans="1:21" x14ac:dyDescent="0.2">
      <c r="A27" s="286"/>
      <c r="B27" s="287"/>
      <c r="C27" s="283"/>
      <c r="D27" s="284"/>
      <c r="E27" s="284"/>
      <c r="F27" s="283"/>
      <c r="G27" s="283"/>
      <c r="H27" s="283"/>
      <c r="I27" s="285"/>
      <c r="J27" s="285"/>
      <c r="K27" s="285"/>
      <c r="L27" s="285"/>
      <c r="M27" s="285"/>
      <c r="N27" s="285"/>
      <c r="O27" s="285"/>
      <c r="P27" s="285"/>
      <c r="Q27" s="285"/>
      <c r="R27" s="285"/>
      <c r="S27" s="285"/>
      <c r="T27" s="268">
        <f t="shared" si="2"/>
        <v>0</v>
      </c>
      <c r="U27" s="280" t="str">
        <f t="shared" si="1"/>
        <v/>
      </c>
    </row>
    <row r="28" spans="1:21" x14ac:dyDescent="0.2">
      <c r="A28" s="286"/>
      <c r="B28" s="287"/>
      <c r="C28" s="283"/>
      <c r="D28" s="284"/>
      <c r="E28" s="284"/>
      <c r="F28" s="283"/>
      <c r="G28" s="283"/>
      <c r="H28" s="283"/>
      <c r="I28" s="285"/>
      <c r="J28" s="285"/>
      <c r="K28" s="285"/>
      <c r="L28" s="285"/>
      <c r="M28" s="285"/>
      <c r="N28" s="285"/>
      <c r="O28" s="285"/>
      <c r="P28" s="285"/>
      <c r="Q28" s="285"/>
      <c r="R28" s="285"/>
      <c r="S28" s="285"/>
      <c r="T28" s="268">
        <f t="shared" si="2"/>
        <v>0</v>
      </c>
      <c r="U28" s="280" t="str">
        <f t="shared" si="1"/>
        <v/>
      </c>
    </row>
    <row r="29" spans="1:21" x14ac:dyDescent="0.2">
      <c r="A29" s="286"/>
      <c r="B29" s="287"/>
      <c r="C29" s="283"/>
      <c r="D29" s="284"/>
      <c r="E29" s="284"/>
      <c r="F29" s="283"/>
      <c r="G29" s="283"/>
      <c r="H29" s="283"/>
      <c r="I29" s="285"/>
      <c r="J29" s="285"/>
      <c r="K29" s="285"/>
      <c r="L29" s="285"/>
      <c r="M29" s="285"/>
      <c r="N29" s="285"/>
      <c r="O29" s="285"/>
      <c r="P29" s="285"/>
      <c r="Q29" s="285"/>
      <c r="R29" s="285"/>
      <c r="S29" s="285"/>
      <c r="T29" s="268">
        <f t="shared" si="2"/>
        <v>0</v>
      </c>
      <c r="U29" s="280" t="str">
        <f t="shared" si="1"/>
        <v/>
      </c>
    </row>
    <row r="30" spans="1:21" x14ac:dyDescent="0.2">
      <c r="A30" s="286"/>
      <c r="B30" s="287"/>
      <c r="C30" s="283"/>
      <c r="D30" s="284"/>
      <c r="E30" s="284"/>
      <c r="F30" s="283"/>
      <c r="G30" s="283"/>
      <c r="H30" s="283"/>
      <c r="I30" s="285"/>
      <c r="J30" s="285"/>
      <c r="K30" s="285"/>
      <c r="L30" s="285"/>
      <c r="M30" s="285"/>
      <c r="N30" s="285"/>
      <c r="O30" s="285"/>
      <c r="P30" s="285"/>
      <c r="Q30" s="285"/>
      <c r="R30" s="285"/>
      <c r="S30" s="285"/>
      <c r="T30" s="268">
        <f t="shared" ref="T30:T38" si="5">SUM(C30:S30)</f>
        <v>0</v>
      </c>
      <c r="U30" s="280" t="str">
        <f t="shared" si="1"/>
        <v/>
      </c>
    </row>
    <row r="31" spans="1:21" x14ac:dyDescent="0.2">
      <c r="A31" s="286"/>
      <c r="B31" s="287"/>
      <c r="C31" s="283"/>
      <c r="D31" s="284"/>
      <c r="E31" s="284"/>
      <c r="F31" s="283"/>
      <c r="G31" s="283"/>
      <c r="H31" s="283"/>
      <c r="I31" s="285"/>
      <c r="J31" s="285"/>
      <c r="K31" s="285"/>
      <c r="L31" s="285"/>
      <c r="M31" s="285"/>
      <c r="N31" s="285"/>
      <c r="O31" s="285"/>
      <c r="P31" s="285"/>
      <c r="Q31" s="285"/>
      <c r="R31" s="285"/>
      <c r="S31" s="285"/>
      <c r="T31" s="268">
        <f>SUM(C31:S31)</f>
        <v>0</v>
      </c>
      <c r="U31" s="280" t="str">
        <f>IF(B31=0,"",(T31/(($B$4*$B$5)*(B31/40))))</f>
        <v/>
      </c>
    </row>
    <row r="32" spans="1:21" x14ac:dyDescent="0.2">
      <c r="A32" s="286"/>
      <c r="B32" s="287"/>
      <c r="C32" s="283"/>
      <c r="D32" s="284"/>
      <c r="E32" s="284"/>
      <c r="F32" s="283"/>
      <c r="G32" s="283"/>
      <c r="H32" s="283"/>
      <c r="I32" s="285"/>
      <c r="J32" s="285"/>
      <c r="K32" s="285"/>
      <c r="L32" s="285"/>
      <c r="M32" s="285"/>
      <c r="N32" s="285"/>
      <c r="O32" s="285"/>
      <c r="P32" s="285"/>
      <c r="Q32" s="285"/>
      <c r="R32" s="285"/>
      <c r="S32" s="285"/>
      <c r="T32" s="268">
        <f>SUM(C32:S32)</f>
        <v>0</v>
      </c>
      <c r="U32" s="280" t="str">
        <f>IF(B32=0,"",(T32/(($B$4*$B$5)*(B32/40))))</f>
        <v/>
      </c>
    </row>
    <row r="33" spans="1:21" x14ac:dyDescent="0.2">
      <c r="A33" s="286"/>
      <c r="B33" s="287"/>
      <c r="C33" s="283"/>
      <c r="D33" s="284"/>
      <c r="E33" s="284"/>
      <c r="F33" s="283"/>
      <c r="G33" s="283"/>
      <c r="H33" s="283"/>
      <c r="I33" s="285"/>
      <c r="J33" s="285"/>
      <c r="K33" s="285"/>
      <c r="L33" s="285"/>
      <c r="M33" s="285"/>
      <c r="N33" s="285"/>
      <c r="O33" s="285"/>
      <c r="P33" s="285"/>
      <c r="Q33" s="285"/>
      <c r="R33" s="285"/>
      <c r="S33" s="285"/>
      <c r="T33" s="268">
        <f>SUM(C33:S33)</f>
        <v>0</v>
      </c>
      <c r="U33" s="280" t="str">
        <f>IF(B33=0,"",(T33/(($B$4*$B$5)*(B33/40))))</f>
        <v/>
      </c>
    </row>
    <row r="34" spans="1:21" x14ac:dyDescent="0.2">
      <c r="A34" s="286"/>
      <c r="B34" s="287"/>
      <c r="C34" s="283"/>
      <c r="D34" s="284"/>
      <c r="E34" s="284"/>
      <c r="F34" s="283"/>
      <c r="G34" s="283"/>
      <c r="H34" s="283"/>
      <c r="I34" s="285"/>
      <c r="J34" s="285"/>
      <c r="K34" s="285"/>
      <c r="L34" s="285"/>
      <c r="M34" s="285"/>
      <c r="N34" s="285"/>
      <c r="O34" s="285"/>
      <c r="P34" s="285"/>
      <c r="Q34" s="285"/>
      <c r="R34" s="285"/>
      <c r="S34" s="285"/>
      <c r="T34" s="268">
        <f t="shared" ref="T34" si="6">SUM(C34:S34)</f>
        <v>0</v>
      </c>
      <c r="U34" s="280" t="str">
        <f t="shared" ref="U34" si="7">IF(B34=0,"",(T34/(($B$4*$B$5)*(B34/40))))</f>
        <v/>
      </c>
    </row>
    <row r="35" spans="1:21" x14ac:dyDescent="0.2">
      <c r="A35" s="286"/>
      <c r="B35" s="287"/>
      <c r="C35" s="283"/>
      <c r="D35" s="284"/>
      <c r="E35" s="284"/>
      <c r="F35" s="283"/>
      <c r="G35" s="283"/>
      <c r="H35" s="283"/>
      <c r="I35" s="285"/>
      <c r="J35" s="285"/>
      <c r="K35" s="285"/>
      <c r="L35" s="285"/>
      <c r="M35" s="285"/>
      <c r="N35" s="285"/>
      <c r="O35" s="285"/>
      <c r="P35" s="285"/>
      <c r="Q35" s="285"/>
      <c r="R35" s="285"/>
      <c r="S35" s="285"/>
      <c r="T35" s="268">
        <f>SUM(C35:S35)</f>
        <v>0</v>
      </c>
      <c r="U35" s="280" t="str">
        <f>IF(B35=0,"",(T35/(($B$4*$B$5)*(B35/40))))</f>
        <v/>
      </c>
    </row>
    <row r="36" spans="1:21" x14ac:dyDescent="0.2">
      <c r="A36" s="286"/>
      <c r="B36" s="287"/>
      <c r="C36" s="283"/>
      <c r="D36" s="284"/>
      <c r="E36" s="284"/>
      <c r="F36" s="283"/>
      <c r="G36" s="283"/>
      <c r="H36" s="283"/>
      <c r="I36" s="285"/>
      <c r="J36" s="285"/>
      <c r="K36" s="285"/>
      <c r="L36" s="285"/>
      <c r="M36" s="285"/>
      <c r="N36" s="285"/>
      <c r="O36" s="285"/>
      <c r="P36" s="285"/>
      <c r="Q36" s="285"/>
      <c r="R36" s="285"/>
      <c r="S36" s="285"/>
      <c r="T36" s="268">
        <f>SUM(C36:S36)</f>
        <v>0</v>
      </c>
      <c r="U36" s="280" t="str">
        <f>IF(B36=0,"",(T36/(($B$4*$B$5)*(B36/40))))</f>
        <v/>
      </c>
    </row>
    <row r="37" spans="1:21" x14ac:dyDescent="0.2">
      <c r="A37" s="286"/>
      <c r="B37" s="287"/>
      <c r="C37" s="283"/>
      <c r="D37" s="284"/>
      <c r="E37" s="284"/>
      <c r="F37" s="283"/>
      <c r="G37" s="283"/>
      <c r="H37" s="283"/>
      <c r="I37" s="285"/>
      <c r="J37" s="285"/>
      <c r="K37" s="285"/>
      <c r="L37" s="285"/>
      <c r="M37" s="285"/>
      <c r="N37" s="285"/>
      <c r="O37" s="285"/>
      <c r="P37" s="285"/>
      <c r="Q37" s="285"/>
      <c r="R37" s="285"/>
      <c r="S37" s="285"/>
      <c r="T37" s="268">
        <f>SUM(C37:S37)</f>
        <v>0</v>
      </c>
      <c r="U37" s="280" t="str">
        <f>IF(B37=0,"",(T37/(($B$4*$B$5)*(B37/40))))</f>
        <v/>
      </c>
    </row>
    <row r="38" spans="1:21" x14ac:dyDescent="0.2">
      <c r="A38" s="286"/>
      <c r="B38" s="287"/>
      <c r="C38" s="283"/>
      <c r="D38" s="284"/>
      <c r="E38" s="284"/>
      <c r="F38" s="283"/>
      <c r="G38" s="283"/>
      <c r="H38" s="283"/>
      <c r="I38" s="285"/>
      <c r="J38" s="285"/>
      <c r="K38" s="285"/>
      <c r="L38" s="285"/>
      <c r="M38" s="285"/>
      <c r="N38" s="285"/>
      <c r="O38" s="285"/>
      <c r="P38" s="285"/>
      <c r="Q38" s="285"/>
      <c r="R38" s="285"/>
      <c r="S38" s="285"/>
      <c r="T38" s="268">
        <f t="shared" si="5"/>
        <v>0</v>
      </c>
      <c r="U38" s="280" t="str">
        <f t="shared" si="1"/>
        <v/>
      </c>
    </row>
    <row r="40" spans="1:21" x14ac:dyDescent="0.2">
      <c r="A40" s="272" t="s">
        <v>198</v>
      </c>
    </row>
    <row r="41" spans="1:21" x14ac:dyDescent="0.2">
      <c r="A41" s="273" t="s">
        <v>199</v>
      </c>
    </row>
    <row r="42" spans="1:21" x14ac:dyDescent="0.2">
      <c r="A42" s="274" t="s">
        <v>200</v>
      </c>
    </row>
    <row r="43" spans="1:21" x14ac:dyDescent="0.2">
      <c r="A43" s="274"/>
    </row>
    <row r="44" spans="1:21" x14ac:dyDescent="0.2">
      <c r="A44" s="275" t="s">
        <v>203</v>
      </c>
    </row>
    <row r="45" spans="1:21" x14ac:dyDescent="0.2">
      <c r="A45" s="276" t="s">
        <v>222</v>
      </c>
    </row>
    <row r="46" spans="1:21" x14ac:dyDescent="0.2">
      <c r="A46" s="276" t="s">
        <v>206</v>
      </c>
    </row>
    <row r="47" spans="1:21" x14ac:dyDescent="0.2">
      <c r="A47" s="276" t="s">
        <v>207</v>
      </c>
    </row>
    <row r="48" spans="1:21" x14ac:dyDescent="0.2">
      <c r="A48" s="277"/>
    </row>
    <row r="49" spans="1:1" x14ac:dyDescent="0.2">
      <c r="A49" s="276" t="s">
        <v>223</v>
      </c>
    </row>
    <row r="50" spans="1:1" x14ac:dyDescent="0.2">
      <c r="A50" s="276" t="s">
        <v>208</v>
      </c>
    </row>
    <row r="51" spans="1:1" x14ac:dyDescent="0.2">
      <c r="A51" s="276" t="s">
        <v>209</v>
      </c>
    </row>
    <row r="52" spans="1:1" x14ac:dyDescent="0.2">
      <c r="A52" s="277"/>
    </row>
    <row r="53" spans="1:1" x14ac:dyDescent="0.2">
      <c r="A53" s="276" t="s">
        <v>224</v>
      </c>
    </row>
    <row r="54" spans="1:1" x14ac:dyDescent="0.2">
      <c r="A54" s="276" t="s">
        <v>204</v>
      </c>
    </row>
    <row r="55" spans="1:1" x14ac:dyDescent="0.2">
      <c r="A55" s="276" t="s">
        <v>201</v>
      </c>
    </row>
    <row r="56" spans="1:1" x14ac:dyDescent="0.2">
      <c r="A56" s="276"/>
    </row>
    <row r="57" spans="1:1" x14ac:dyDescent="0.2">
      <c r="A57" s="276" t="s">
        <v>225</v>
      </c>
    </row>
    <row r="58" spans="1:1" x14ac:dyDescent="0.2">
      <c r="A58" s="276" t="s">
        <v>205</v>
      </c>
    </row>
    <row r="59" spans="1:1" x14ac:dyDescent="0.2">
      <c r="A59" s="276" t="s">
        <v>202</v>
      </c>
    </row>
  </sheetData>
  <sheetProtection password="ED2F" sheet="1" objects="1" scenarios="1" formatColumns="0" formatRows="0"/>
  <conditionalFormatting sqref="U9:U38">
    <cfRule type="cellIs" dxfId="1" priority="2" operator="greaterThan">
      <formula>1.004</formula>
    </cfRule>
  </conditionalFormatting>
  <dataValidations count="2">
    <dataValidation allowBlank="1" showInputMessage="1" showErrorMessage="1" promptTitle="Projektlaufzeit" prompt="Bitte erfassen Sie hier zunächst die geplante Projektlaufzeit (Anzahl Monate)." sqref="B4:B5"/>
    <dataValidation allowBlank="1" showInputMessage="1" showErrorMessage="1" promptTitle="Vollzeitbeschäftigung" prompt="Bei einer Vollzeitanstellung ist immer der Wert 40 zu erfassen. Die gilt z. B. auch bei einer 39 Std.-Woche." sqref="B9:B38"/>
  </dataValidations>
  <pageMargins left="0.51181102362204722" right="0.51181102362204722" top="0.78740157480314965" bottom="0.39370078740157483" header="0.31496062992125984" footer="0.31496062992125984"/>
  <pageSetup paperSize="9" scale="88" fitToHeight="2" orientation="landscape" r:id="rId1"/>
  <headerFooter>
    <oddFooter>&amp;L&amp;8TAB-12473/10.23&amp;R&amp;8Seite &amp;P von &amp;N</oddFooter>
  </headerFooter>
  <rowBreaks count="1" manualBreakCount="1">
    <brk id="38"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54"/>
  <sheetViews>
    <sheetView showGridLines="0" zoomScale="120" zoomScaleNormal="120" workbookViewId="0">
      <selection activeCell="A14" sqref="A14"/>
    </sheetView>
  </sheetViews>
  <sheetFormatPr baseColWidth="10" defaultColWidth="11.5546875" defaultRowHeight="11.25" x14ac:dyDescent="0.2"/>
  <cols>
    <col min="1" max="1" width="31.88671875" style="1" customWidth="1"/>
    <col min="2" max="2" width="10" style="1" customWidth="1"/>
    <col min="3" max="3" width="11.109375" style="1" bestFit="1" customWidth="1"/>
    <col min="4" max="4" width="7.77734375" style="1" customWidth="1"/>
    <col min="5" max="5" width="6.77734375" style="1" customWidth="1"/>
    <col min="6" max="6" width="7.77734375" style="1" customWidth="1"/>
    <col min="7" max="7" width="6.77734375" style="1" customWidth="1"/>
    <col min="8" max="8" width="7.77734375" style="1" customWidth="1"/>
    <col min="9" max="9" width="6.77734375" style="1" customWidth="1"/>
    <col min="10" max="10" width="7.44140625" style="1" bestFit="1" customWidth="1"/>
    <col min="11" max="11" width="8.33203125" style="1" customWidth="1"/>
    <col min="12" max="12" width="11.5546875" style="1" customWidth="1"/>
    <col min="13" max="17" width="3.77734375" style="1" hidden="1" customWidth="1"/>
    <col min="18" max="20" width="3.44140625" style="1" hidden="1" customWidth="1"/>
    <col min="21" max="21" width="11.5546875" style="1" customWidth="1"/>
    <col min="22" max="16384" width="11.5546875" style="1"/>
  </cols>
  <sheetData>
    <row r="1" spans="1:20" ht="12.75" x14ac:dyDescent="0.2">
      <c r="A1" s="13" t="s">
        <v>1</v>
      </c>
      <c r="B1" s="104"/>
      <c r="C1" s="104"/>
      <c r="D1" s="104"/>
      <c r="E1" s="104"/>
      <c r="F1" s="104"/>
      <c r="G1" s="104"/>
      <c r="H1" s="104"/>
      <c r="I1" s="104"/>
      <c r="J1" s="104"/>
      <c r="K1" s="104"/>
    </row>
    <row r="2" spans="1:20" ht="24" customHeight="1" x14ac:dyDescent="0.2">
      <c r="A2" s="129" t="s">
        <v>87</v>
      </c>
      <c r="B2" s="130"/>
      <c r="C2" s="130"/>
      <c r="D2" s="130"/>
      <c r="E2" s="130"/>
      <c r="F2" s="130"/>
      <c r="G2" s="130"/>
      <c r="H2" s="254"/>
      <c r="I2" s="254"/>
      <c r="J2" s="254"/>
      <c r="K2" s="255" t="s">
        <v>156</v>
      </c>
    </row>
    <row r="3" spans="1:20" ht="6" customHeight="1" x14ac:dyDescent="0.2">
      <c r="A3" s="375"/>
      <c r="B3" s="375"/>
      <c r="C3" s="375"/>
      <c r="D3" s="375"/>
      <c r="E3" s="375"/>
      <c r="F3" s="375"/>
      <c r="G3" s="375"/>
      <c r="H3" s="375"/>
      <c r="I3" s="375"/>
      <c r="J3" s="375"/>
      <c r="K3" s="376"/>
    </row>
    <row r="4" spans="1:20" customFormat="1" ht="15" customHeight="1" x14ac:dyDescent="0.2">
      <c r="A4" s="131" t="s">
        <v>158</v>
      </c>
      <c r="B4" s="384" t="s">
        <v>28</v>
      </c>
      <c r="C4" s="387"/>
      <c r="D4" s="385" t="s">
        <v>10</v>
      </c>
      <c r="E4" s="387"/>
      <c r="F4" s="384" t="s">
        <v>12</v>
      </c>
      <c r="G4" s="387"/>
      <c r="H4" s="384" t="s">
        <v>11</v>
      </c>
      <c r="I4" s="387"/>
      <c r="J4" s="388" t="s">
        <v>8</v>
      </c>
      <c r="K4" s="389"/>
    </row>
    <row r="5" spans="1:20" customFormat="1" ht="15" x14ac:dyDescent="0.2">
      <c r="A5" s="241" t="s">
        <v>45</v>
      </c>
      <c r="B5" s="230"/>
      <c r="C5" s="230"/>
      <c r="D5" s="230"/>
      <c r="E5" s="230"/>
      <c r="F5" s="230"/>
      <c r="G5" s="230"/>
      <c r="H5" s="230"/>
      <c r="I5" s="230"/>
      <c r="J5" s="230"/>
      <c r="K5" s="231"/>
      <c r="M5" s="248" t="s">
        <v>177</v>
      </c>
      <c r="N5" s="248"/>
      <c r="O5" s="248"/>
      <c r="P5" s="248"/>
    </row>
    <row r="6" spans="1:20" ht="51.75" x14ac:dyDescent="0.2">
      <c r="A6" s="132" t="s">
        <v>173</v>
      </c>
      <c r="B6" s="232" t="s">
        <v>172</v>
      </c>
      <c r="C6" s="232" t="s">
        <v>159</v>
      </c>
      <c r="D6" s="134" t="s">
        <v>174</v>
      </c>
      <c r="E6" s="135" t="s">
        <v>52</v>
      </c>
      <c r="F6" s="134" t="s">
        <v>174</v>
      </c>
      <c r="G6" s="135" t="s">
        <v>52</v>
      </c>
      <c r="H6" s="134" t="s">
        <v>174</v>
      </c>
      <c r="I6" s="135" t="s">
        <v>52</v>
      </c>
      <c r="J6" s="136" t="s">
        <v>160</v>
      </c>
      <c r="K6" s="242" t="s">
        <v>52</v>
      </c>
      <c r="M6" s="249" t="s">
        <v>178</v>
      </c>
      <c r="N6" s="249">
        <v>2019</v>
      </c>
      <c r="O6" s="249">
        <v>2020</v>
      </c>
      <c r="P6" s="249">
        <v>2021</v>
      </c>
      <c r="Q6" s="249">
        <v>2022</v>
      </c>
      <c r="R6" s="249">
        <v>2023</v>
      </c>
      <c r="S6" s="249">
        <v>2024</v>
      </c>
      <c r="T6" s="249">
        <v>2025</v>
      </c>
    </row>
    <row r="7" spans="1:20" x14ac:dyDescent="0.2">
      <c r="A7" s="85" t="s">
        <v>171</v>
      </c>
      <c r="B7" s="244">
        <v>2</v>
      </c>
      <c r="C7" s="246" t="str">
        <f>IF(AND(B7=1,Deckblatt!$E$17=$P$6),$P$7,IF(AND(B7=2,Deckblatt!$E$17=$P$6),$P$8,IF(AND(B7=3,Deckblatt!$E$17=$P$6),$P$9,IF(AND(B7=4,Deckblatt!$E$17=$P$6),$P$10,IF(AND(B7=5,Deckblatt!$E$17=$P$6),$P$11,IF(AND(B7=1,Deckblatt!$E$17=$Q$6),$Q$7,IF(AND(B7=2,Deckblatt!$E$17=$Q$6),$Q$8,IF(AND(B7=3,Deckblatt!$E$17=$Q$6),$Q$9,IF(AND(B7=4,Deckblatt!$E$17=$Q$6),$Q$10,IF(AND(B7=5,Deckblatt!$E$17=$Q$6),$Q$11,IF(AND(B7=1,Deckblatt!$E$17=$R$6),$R$7,IF(AND(B7=2,Deckblatt!$E$17=$R$6),$R$8,IF(AND(B7=3,Deckblatt!$E$17=$R$6),$R$9,IF(AND(B7=4,Deckblatt!$E$17=$R$6),$R$10,IF(AND(B7=5,Deckblatt!$E$17=$R$6),$R$11,"")))))))))))))))</f>
        <v/>
      </c>
      <c r="D7" s="41">
        <v>320</v>
      </c>
      <c r="E7" s="137" t="e">
        <f>IF(D7&gt;0,$C7*D7,"")</f>
        <v>#VALUE!</v>
      </c>
      <c r="F7" s="41">
        <v>410</v>
      </c>
      <c r="G7" s="137" t="e">
        <f>IF(F7&gt;0,C7*F7,"")</f>
        <v>#VALUE!</v>
      </c>
      <c r="H7" s="41">
        <v>523</v>
      </c>
      <c r="I7" s="137" t="e">
        <f>IF(H7&gt;0,H7*C7,"")</f>
        <v>#VALUE!</v>
      </c>
      <c r="J7" s="137">
        <f>SUM(D7,F7,H7)</f>
        <v>1253</v>
      </c>
      <c r="K7" s="138" t="e">
        <f>IF(J7&gt;0,J7*C7,0)</f>
        <v>#VALUE!</v>
      </c>
      <c r="M7" s="250">
        <v>1</v>
      </c>
      <c r="N7" s="251">
        <v>49</v>
      </c>
      <c r="O7" s="251">
        <v>49</v>
      </c>
      <c r="P7" s="251">
        <v>49</v>
      </c>
      <c r="Q7" s="251">
        <v>49</v>
      </c>
      <c r="R7" s="251">
        <v>52</v>
      </c>
      <c r="S7" s="251"/>
      <c r="T7" s="251"/>
    </row>
    <row r="8" spans="1:20" x14ac:dyDescent="0.2">
      <c r="A8" s="84"/>
      <c r="B8" s="245"/>
      <c r="C8" s="246" t="str">
        <f>IF(AND(B8=1,Deckblatt!$E$17=$P$6),$P$7,IF(AND(B8=2,Deckblatt!$E$17=$P$6),$P$8,IF(AND(B8=3,Deckblatt!$E$17=$P$6),$P$9,IF(AND(B8=4,Deckblatt!$E$17=$P$6),$P$10,IF(AND(B8=5,Deckblatt!$E$17=$P$6),$P$11,IF(AND(B8=1,Deckblatt!$E$17=$Q$6),$Q$7,IF(AND(B8=2,Deckblatt!$E$17=$Q$6),$Q$8,IF(AND(B8=3,Deckblatt!$E$17=$Q$6),$Q$9,IF(AND(B8=4,Deckblatt!$E$17=$Q$6),$Q$10,IF(AND(B8=5,Deckblatt!$E$17=$Q$6),$Q$11,IF(AND(B8=1,Deckblatt!$E$17=$R$6),$R$7,IF(AND(B8=2,Deckblatt!$E$17=$R$6),$R$8,IF(AND(B8=3,Deckblatt!$E$17=$R$6),$R$9,IF(AND(B8=4,Deckblatt!$E$17=$R$6),$R$10,IF(AND(B8=5,Deckblatt!$E$17=$R$6),$R$11,"")))))))))))))))</f>
        <v/>
      </c>
      <c r="D8" s="43"/>
      <c r="E8" s="139" t="str">
        <f>IF(D8&gt;0,$C8*D8,"")</f>
        <v/>
      </c>
      <c r="F8" s="43"/>
      <c r="G8" s="139" t="str">
        <f>IF(F8&gt;0,C8*F8,"")</f>
        <v/>
      </c>
      <c r="H8" s="43"/>
      <c r="I8" s="139" t="str">
        <f t="shared" ref="I8:I36" si="0">IF(H8&gt;0,H8*C8,"")</f>
        <v/>
      </c>
      <c r="J8" s="139">
        <f t="shared" ref="J8:J36" si="1">SUM(D8,F8,H8)</f>
        <v>0</v>
      </c>
      <c r="K8" s="170">
        <f>IF(J8&gt;0,J8*C8,0)</f>
        <v>0</v>
      </c>
      <c r="M8" s="250">
        <v>2</v>
      </c>
      <c r="N8" s="251">
        <v>32</v>
      </c>
      <c r="O8" s="251">
        <v>34</v>
      </c>
      <c r="P8" s="251">
        <v>35</v>
      </c>
      <c r="Q8" s="251">
        <v>36</v>
      </c>
      <c r="R8" s="251">
        <v>37</v>
      </c>
      <c r="S8" s="251"/>
      <c r="T8" s="251"/>
    </row>
    <row r="9" spans="1:20" x14ac:dyDescent="0.2">
      <c r="A9" s="84"/>
      <c r="B9" s="245"/>
      <c r="C9" s="246" t="str">
        <f>IF(AND(B9=1,Deckblatt!$E$17=$P$6),$P$7,IF(AND(B9=2,Deckblatt!$E$17=$P$6),$P$8,IF(AND(B9=3,Deckblatt!$E$17=$P$6),$P$9,IF(AND(B9=4,Deckblatt!$E$17=$P$6),$P$10,IF(AND(B9=5,Deckblatt!$E$17=$P$6),$P$11,IF(AND(B9=1,Deckblatt!$E$17=$Q$6),$Q$7,IF(AND(B9=2,Deckblatt!$E$17=$Q$6),$Q$8,IF(AND(B9=3,Deckblatt!$E$17=$Q$6),$Q$9,IF(AND(B9=4,Deckblatt!$E$17=$Q$6),$Q$10,IF(AND(B9=5,Deckblatt!$E$17=$Q$6),$Q$11,IF(AND(B9=1,Deckblatt!$E$17=$R$6),$R$7,IF(AND(B9=2,Deckblatt!$E$17=$R$6),$R$8,IF(AND(B9=3,Deckblatt!$E$17=$R$6),$R$9,IF(AND(B9=4,Deckblatt!$E$17=$R$6),$R$10,IF(AND(B9=5,Deckblatt!$E$17=$R$6),$R$11,"")))))))))))))))</f>
        <v/>
      </c>
      <c r="D9" s="43"/>
      <c r="E9" s="139" t="str">
        <f t="shared" ref="E9:E36" si="2">IF(D9&gt;0,$C9*D9,"")</f>
        <v/>
      </c>
      <c r="F9" s="43"/>
      <c r="G9" s="139" t="str">
        <f t="shared" ref="G9:G36" si="3">IF(F9&gt;0,C9*F9,"")</f>
        <v/>
      </c>
      <c r="H9" s="43"/>
      <c r="I9" s="139" t="str">
        <f t="shared" si="0"/>
        <v/>
      </c>
      <c r="J9" s="139">
        <f t="shared" si="1"/>
        <v>0</v>
      </c>
      <c r="K9" s="170">
        <f t="shared" ref="K9:K36" si="4">IF(J9&gt;0,J9*C9,0)</f>
        <v>0</v>
      </c>
      <c r="M9" s="250">
        <v>3</v>
      </c>
      <c r="N9" s="251">
        <v>23</v>
      </c>
      <c r="O9" s="251">
        <v>24</v>
      </c>
      <c r="P9" s="251">
        <v>25</v>
      </c>
      <c r="Q9" s="251">
        <v>25</v>
      </c>
      <c r="R9" s="251">
        <v>26</v>
      </c>
      <c r="S9" s="251"/>
      <c r="T9" s="251"/>
    </row>
    <row r="10" spans="1:20" x14ac:dyDescent="0.2">
      <c r="A10" s="84"/>
      <c r="B10" s="245"/>
      <c r="C10" s="246" t="str">
        <f>IF(AND(B10=1,Deckblatt!$E$17=$P$6),$P$7,IF(AND(B10=2,Deckblatt!$E$17=$P$6),$P$8,IF(AND(B10=3,Deckblatt!$E$17=$P$6),$P$9,IF(AND(B10=4,Deckblatt!$E$17=$P$6),$P$10,IF(AND(B10=5,Deckblatt!$E$17=$P$6),$P$11,IF(AND(B10=1,Deckblatt!$E$17=$Q$6),$Q$7,IF(AND(B10=2,Deckblatt!$E$17=$Q$6),$Q$8,IF(AND(B10=3,Deckblatt!$E$17=$Q$6),$Q$9,IF(AND(B10=4,Deckblatt!$E$17=$Q$6),$Q$10,IF(AND(B10=5,Deckblatt!$E$17=$Q$6),$Q$11,IF(AND(B10=1,Deckblatt!$E$17=$R$6),$R$7,IF(AND(B10=2,Deckblatt!$E$17=$R$6),$R$8,IF(AND(B10=3,Deckblatt!$E$17=$R$6),$R$9,IF(AND(B10=4,Deckblatt!$E$17=$R$6),$R$10,IF(AND(B10=5,Deckblatt!$E$17=$R$6),$R$11,"")))))))))))))))</f>
        <v/>
      </c>
      <c r="D10" s="43"/>
      <c r="E10" s="139" t="str">
        <f t="shared" si="2"/>
        <v/>
      </c>
      <c r="F10" s="43"/>
      <c r="G10" s="139" t="str">
        <f t="shared" si="3"/>
        <v/>
      </c>
      <c r="H10" s="43"/>
      <c r="I10" s="139" t="str">
        <f t="shared" si="0"/>
        <v/>
      </c>
      <c r="J10" s="139">
        <f t="shared" si="1"/>
        <v>0</v>
      </c>
      <c r="K10" s="170">
        <f t="shared" si="4"/>
        <v>0</v>
      </c>
      <c r="M10" s="250">
        <v>4</v>
      </c>
      <c r="N10" s="251">
        <v>19</v>
      </c>
      <c r="O10" s="251">
        <v>20</v>
      </c>
      <c r="P10" s="251">
        <v>20</v>
      </c>
      <c r="Q10" s="251">
        <v>20</v>
      </c>
      <c r="R10" s="251">
        <v>21</v>
      </c>
      <c r="S10" s="251"/>
      <c r="T10" s="251"/>
    </row>
    <row r="11" spans="1:20" x14ac:dyDescent="0.2">
      <c r="A11" s="84"/>
      <c r="B11" s="245"/>
      <c r="C11" s="246" t="str">
        <f>IF(AND(B11=1,Deckblatt!$E$17=$P$6),$P$7,IF(AND(B11=2,Deckblatt!$E$17=$P$6),$P$8,IF(AND(B11=3,Deckblatt!$E$17=$P$6),$P$9,IF(AND(B11=4,Deckblatt!$E$17=$P$6),$P$10,IF(AND(B11=5,Deckblatt!$E$17=$P$6),$P$11,IF(AND(B11=1,Deckblatt!$E$17=$Q$6),$Q$7,IF(AND(B11=2,Deckblatt!$E$17=$Q$6),$Q$8,IF(AND(B11=3,Deckblatt!$E$17=$Q$6),$Q$9,IF(AND(B11=4,Deckblatt!$E$17=$Q$6),$Q$10,IF(AND(B11=5,Deckblatt!$E$17=$Q$6),$Q$11,IF(AND(B11=1,Deckblatt!$E$17=$R$6),$R$7,IF(AND(B11=2,Deckblatt!$E$17=$R$6),$R$8,IF(AND(B11=3,Deckblatt!$E$17=$R$6),$R$9,IF(AND(B11=4,Deckblatt!$E$17=$R$6),$R$10,IF(AND(B11=5,Deckblatt!$E$17=$R$6),$R$11,"")))))))))))))))</f>
        <v/>
      </c>
      <c r="D11" s="43"/>
      <c r="E11" s="139" t="str">
        <f t="shared" si="2"/>
        <v/>
      </c>
      <c r="F11" s="43"/>
      <c r="G11" s="139" t="str">
        <f t="shared" si="3"/>
        <v/>
      </c>
      <c r="H11" s="43"/>
      <c r="I11" s="139" t="str">
        <f t="shared" si="0"/>
        <v/>
      </c>
      <c r="J11" s="139">
        <f t="shared" si="1"/>
        <v>0</v>
      </c>
      <c r="K11" s="170">
        <f t="shared" si="4"/>
        <v>0</v>
      </c>
      <c r="M11" s="252">
        <v>5</v>
      </c>
      <c r="N11" s="253">
        <v>17</v>
      </c>
      <c r="O11" s="253">
        <v>17</v>
      </c>
      <c r="P11" s="253">
        <v>17</v>
      </c>
      <c r="Q11" s="253">
        <v>17</v>
      </c>
      <c r="R11" s="253">
        <v>18</v>
      </c>
      <c r="S11" s="253"/>
      <c r="T11" s="253"/>
    </row>
    <row r="12" spans="1:20" x14ac:dyDescent="0.2">
      <c r="A12" s="84"/>
      <c r="B12" s="245"/>
      <c r="C12" s="246" t="str">
        <f>IF(AND(B12=1,Deckblatt!$E$17=$P$6),$P$7,IF(AND(B12=2,Deckblatt!$E$17=$P$6),$P$8,IF(AND(B12=3,Deckblatt!$E$17=$P$6),$P$9,IF(AND(B12=4,Deckblatt!$E$17=$P$6),$P$10,IF(AND(B12=5,Deckblatt!$E$17=$P$6),$P$11,IF(AND(B12=1,Deckblatt!$E$17=$Q$6),$Q$7,IF(AND(B12=2,Deckblatt!$E$17=$Q$6),$Q$8,IF(AND(B12=3,Deckblatt!$E$17=$Q$6),$Q$9,IF(AND(B12=4,Deckblatt!$E$17=$Q$6),$Q$10,IF(AND(B12=5,Deckblatt!$E$17=$Q$6),$Q$11,IF(AND(B12=1,Deckblatt!$E$17=$R$6),$R$7,IF(AND(B12=2,Deckblatt!$E$17=$R$6),$R$8,IF(AND(B12=3,Deckblatt!$E$17=$R$6),$R$9,IF(AND(B12=4,Deckblatt!$E$17=$R$6),$R$10,IF(AND(B12=5,Deckblatt!$E$17=$R$6),$R$11,"")))))))))))))))</f>
        <v/>
      </c>
      <c r="D12" s="43"/>
      <c r="E12" s="139" t="str">
        <f t="shared" ref="E12:E21" si="5">IF(D12&gt;0,$C12*D12,"")</f>
        <v/>
      </c>
      <c r="F12" s="43"/>
      <c r="G12" s="139" t="str">
        <f t="shared" ref="G12:G21" si="6">IF(F12&gt;0,C12*F12,"")</f>
        <v/>
      </c>
      <c r="H12" s="43"/>
      <c r="I12" s="139" t="str">
        <f t="shared" ref="I12:I21" si="7">IF(H12&gt;0,H12*C12,"")</f>
        <v/>
      </c>
      <c r="J12" s="139">
        <f t="shared" ref="J12:J21" si="8">SUM(D12,F12,H12)</f>
        <v>0</v>
      </c>
      <c r="K12" s="170">
        <f t="shared" ref="K12:K21" si="9">IF(J12&gt;0,J12*C12,0)</f>
        <v>0</v>
      </c>
      <c r="M12" s="426"/>
      <c r="N12" s="427"/>
      <c r="O12" s="427"/>
      <c r="P12" s="427"/>
      <c r="Q12" s="427"/>
      <c r="R12" s="427"/>
      <c r="S12" s="427"/>
      <c r="T12" s="427"/>
    </row>
    <row r="13" spans="1:20" x14ac:dyDescent="0.2">
      <c r="A13" s="84"/>
      <c r="B13" s="245"/>
      <c r="C13" s="246" t="str">
        <f>IF(AND(B13=1,Deckblatt!$E$17=$P$6),$P$7,IF(AND(B13=2,Deckblatt!$E$17=$P$6),$P$8,IF(AND(B13=3,Deckblatt!$E$17=$P$6),$P$9,IF(AND(B13=4,Deckblatt!$E$17=$P$6),$P$10,IF(AND(B13=5,Deckblatt!$E$17=$P$6),$P$11,IF(AND(B13=1,Deckblatt!$E$17=$Q$6),$Q$7,IF(AND(B13=2,Deckblatt!$E$17=$Q$6),$Q$8,IF(AND(B13=3,Deckblatt!$E$17=$Q$6),$Q$9,IF(AND(B13=4,Deckblatt!$E$17=$Q$6),$Q$10,IF(AND(B13=5,Deckblatt!$E$17=$Q$6),$Q$11,IF(AND(B13=1,Deckblatt!$E$17=$R$6),$R$7,IF(AND(B13=2,Deckblatt!$E$17=$R$6),$R$8,IF(AND(B13=3,Deckblatt!$E$17=$R$6),$R$9,IF(AND(B13=4,Deckblatt!$E$17=$R$6),$R$10,IF(AND(B13=5,Deckblatt!$E$17=$R$6),$R$11,"")))))))))))))))</f>
        <v/>
      </c>
      <c r="D13" s="43"/>
      <c r="E13" s="139" t="str">
        <f t="shared" si="5"/>
        <v/>
      </c>
      <c r="F13" s="43"/>
      <c r="G13" s="139" t="str">
        <f t="shared" si="6"/>
        <v/>
      </c>
      <c r="H13" s="43"/>
      <c r="I13" s="139" t="str">
        <f t="shared" si="7"/>
        <v/>
      </c>
      <c r="J13" s="139">
        <f t="shared" si="8"/>
        <v>0</v>
      </c>
      <c r="K13" s="170">
        <f t="shared" si="9"/>
        <v>0</v>
      </c>
      <c r="M13" s="426"/>
      <c r="N13" s="427"/>
      <c r="O13" s="427"/>
      <c r="P13" s="427"/>
      <c r="Q13" s="427"/>
      <c r="R13" s="427"/>
      <c r="S13" s="427"/>
      <c r="T13" s="427"/>
    </row>
    <row r="14" spans="1:20" x14ac:dyDescent="0.2">
      <c r="A14" s="84"/>
      <c r="B14" s="245"/>
      <c r="C14" s="246" t="str">
        <f>IF(AND(B14=1,Deckblatt!$E$17=$P$6),$P$7,IF(AND(B14=2,Deckblatt!$E$17=$P$6),$P$8,IF(AND(B14=3,Deckblatt!$E$17=$P$6),$P$9,IF(AND(B14=4,Deckblatt!$E$17=$P$6),$P$10,IF(AND(B14=5,Deckblatt!$E$17=$P$6),$P$11,IF(AND(B14=1,Deckblatt!$E$17=$Q$6),$Q$7,IF(AND(B14=2,Deckblatt!$E$17=$Q$6),$Q$8,IF(AND(B14=3,Deckblatt!$E$17=$Q$6),$Q$9,IF(AND(B14=4,Deckblatt!$E$17=$Q$6),$Q$10,IF(AND(B14=5,Deckblatt!$E$17=$Q$6),$Q$11,IF(AND(B14=1,Deckblatt!$E$17=$R$6),$R$7,IF(AND(B14=2,Deckblatt!$E$17=$R$6),$R$8,IF(AND(B14=3,Deckblatt!$E$17=$R$6),$R$9,IF(AND(B14=4,Deckblatt!$E$17=$R$6),$R$10,IF(AND(B14=5,Deckblatt!$E$17=$R$6),$R$11,"")))))))))))))))</f>
        <v/>
      </c>
      <c r="D14" s="43"/>
      <c r="E14" s="139" t="str">
        <f t="shared" si="5"/>
        <v/>
      </c>
      <c r="F14" s="43"/>
      <c r="G14" s="139" t="str">
        <f t="shared" si="6"/>
        <v/>
      </c>
      <c r="H14" s="43"/>
      <c r="I14" s="139" t="str">
        <f t="shared" si="7"/>
        <v/>
      </c>
      <c r="J14" s="139">
        <f t="shared" si="8"/>
        <v>0</v>
      </c>
      <c r="K14" s="170">
        <f t="shared" si="9"/>
        <v>0</v>
      </c>
      <c r="M14" s="426"/>
      <c r="N14" s="427"/>
      <c r="O14" s="427"/>
      <c r="P14" s="427"/>
      <c r="Q14" s="427"/>
      <c r="R14" s="427"/>
      <c r="S14" s="427"/>
      <c r="T14" s="427"/>
    </row>
    <row r="15" spans="1:20" x14ac:dyDescent="0.2">
      <c r="A15" s="84"/>
      <c r="B15" s="245"/>
      <c r="C15" s="246" t="str">
        <f>IF(AND(B15=1,Deckblatt!$E$17=$P$6),$P$7,IF(AND(B15=2,Deckblatt!$E$17=$P$6),$P$8,IF(AND(B15=3,Deckblatt!$E$17=$P$6),$P$9,IF(AND(B15=4,Deckblatt!$E$17=$P$6),$P$10,IF(AND(B15=5,Deckblatt!$E$17=$P$6),$P$11,IF(AND(B15=1,Deckblatt!$E$17=$Q$6),$Q$7,IF(AND(B15=2,Deckblatt!$E$17=$Q$6),$Q$8,IF(AND(B15=3,Deckblatt!$E$17=$Q$6),$Q$9,IF(AND(B15=4,Deckblatt!$E$17=$Q$6),$Q$10,IF(AND(B15=5,Deckblatt!$E$17=$Q$6),$Q$11,IF(AND(B15=1,Deckblatt!$E$17=$R$6),$R$7,IF(AND(B15=2,Deckblatt!$E$17=$R$6),$R$8,IF(AND(B15=3,Deckblatt!$E$17=$R$6),$R$9,IF(AND(B15=4,Deckblatt!$E$17=$R$6),$R$10,IF(AND(B15=5,Deckblatt!$E$17=$R$6),$R$11,"")))))))))))))))</f>
        <v/>
      </c>
      <c r="D15" s="43"/>
      <c r="E15" s="139" t="str">
        <f t="shared" si="5"/>
        <v/>
      </c>
      <c r="F15" s="43"/>
      <c r="G15" s="139" t="str">
        <f t="shared" si="6"/>
        <v/>
      </c>
      <c r="H15" s="43"/>
      <c r="I15" s="139" t="str">
        <f t="shared" si="7"/>
        <v/>
      </c>
      <c r="J15" s="139">
        <f t="shared" si="8"/>
        <v>0</v>
      </c>
      <c r="K15" s="170">
        <f t="shared" si="9"/>
        <v>0</v>
      </c>
      <c r="M15" s="426"/>
      <c r="N15" s="427"/>
      <c r="O15" s="427"/>
      <c r="P15" s="427"/>
      <c r="Q15" s="427"/>
      <c r="R15" s="427"/>
      <c r="S15" s="427"/>
      <c r="T15" s="427"/>
    </row>
    <row r="16" spans="1:20" x14ac:dyDescent="0.2">
      <c r="A16" s="84"/>
      <c r="B16" s="245"/>
      <c r="C16" s="246" t="str">
        <f>IF(AND(B16=1,Deckblatt!$E$17=$P$6),$P$7,IF(AND(B16=2,Deckblatt!$E$17=$P$6),$P$8,IF(AND(B16=3,Deckblatt!$E$17=$P$6),$P$9,IF(AND(B16=4,Deckblatt!$E$17=$P$6),$P$10,IF(AND(B16=5,Deckblatt!$E$17=$P$6),$P$11,IF(AND(B16=1,Deckblatt!$E$17=$Q$6),$Q$7,IF(AND(B16=2,Deckblatt!$E$17=$Q$6),$Q$8,IF(AND(B16=3,Deckblatt!$E$17=$Q$6),$Q$9,IF(AND(B16=4,Deckblatt!$E$17=$Q$6),$Q$10,IF(AND(B16=5,Deckblatt!$E$17=$Q$6),$Q$11,IF(AND(B16=1,Deckblatt!$E$17=$R$6),$R$7,IF(AND(B16=2,Deckblatt!$E$17=$R$6),$R$8,IF(AND(B16=3,Deckblatt!$E$17=$R$6),$R$9,IF(AND(B16=4,Deckblatt!$E$17=$R$6),$R$10,IF(AND(B16=5,Deckblatt!$E$17=$R$6),$R$11,"")))))))))))))))</f>
        <v/>
      </c>
      <c r="D16" s="43"/>
      <c r="E16" s="139" t="str">
        <f t="shared" si="5"/>
        <v/>
      </c>
      <c r="F16" s="43"/>
      <c r="G16" s="139" t="str">
        <f t="shared" si="6"/>
        <v/>
      </c>
      <c r="H16" s="43"/>
      <c r="I16" s="139" t="str">
        <f t="shared" si="7"/>
        <v/>
      </c>
      <c r="J16" s="139">
        <f t="shared" si="8"/>
        <v>0</v>
      </c>
      <c r="K16" s="170">
        <f t="shared" si="9"/>
        <v>0</v>
      </c>
      <c r="M16" s="426"/>
      <c r="N16" s="427"/>
      <c r="O16" s="427"/>
      <c r="P16" s="427"/>
      <c r="Q16" s="427"/>
      <c r="R16" s="427"/>
      <c r="S16" s="427"/>
      <c r="T16" s="427"/>
    </row>
    <row r="17" spans="1:20" x14ac:dyDescent="0.2">
      <c r="A17" s="84"/>
      <c r="B17" s="245"/>
      <c r="C17" s="246" t="str">
        <f>IF(AND(B17=1,Deckblatt!$E$17=$P$6),$P$7,IF(AND(B17=2,Deckblatt!$E$17=$P$6),$P$8,IF(AND(B17=3,Deckblatt!$E$17=$P$6),$P$9,IF(AND(B17=4,Deckblatt!$E$17=$P$6),$P$10,IF(AND(B17=5,Deckblatt!$E$17=$P$6),$P$11,IF(AND(B17=1,Deckblatt!$E$17=$Q$6),$Q$7,IF(AND(B17=2,Deckblatt!$E$17=$Q$6),$Q$8,IF(AND(B17=3,Deckblatt!$E$17=$Q$6),$Q$9,IF(AND(B17=4,Deckblatt!$E$17=$Q$6),$Q$10,IF(AND(B17=5,Deckblatt!$E$17=$Q$6),$Q$11,IF(AND(B17=1,Deckblatt!$E$17=$R$6),$R$7,IF(AND(B17=2,Deckblatt!$E$17=$R$6),$R$8,IF(AND(B17=3,Deckblatt!$E$17=$R$6),$R$9,IF(AND(B17=4,Deckblatt!$E$17=$R$6),$R$10,IF(AND(B17=5,Deckblatt!$E$17=$R$6),$R$11,"")))))))))))))))</f>
        <v/>
      </c>
      <c r="D17" s="43"/>
      <c r="E17" s="139" t="str">
        <f t="shared" si="5"/>
        <v/>
      </c>
      <c r="F17" s="43"/>
      <c r="G17" s="139" t="str">
        <f t="shared" si="6"/>
        <v/>
      </c>
      <c r="H17" s="43"/>
      <c r="I17" s="139" t="str">
        <f t="shared" si="7"/>
        <v/>
      </c>
      <c r="J17" s="139">
        <f t="shared" si="8"/>
        <v>0</v>
      </c>
      <c r="K17" s="170">
        <f t="shared" si="9"/>
        <v>0</v>
      </c>
      <c r="M17" s="426"/>
      <c r="N17" s="427"/>
      <c r="O17" s="427"/>
      <c r="P17" s="427"/>
      <c r="Q17" s="427"/>
      <c r="R17" s="427"/>
      <c r="S17" s="427"/>
      <c r="T17" s="427"/>
    </row>
    <row r="18" spans="1:20" x14ac:dyDescent="0.2">
      <c r="A18" s="84"/>
      <c r="B18" s="245"/>
      <c r="C18" s="246" t="str">
        <f>IF(AND(B18=1,Deckblatt!$E$17=$P$6),$P$7,IF(AND(B18=2,Deckblatt!$E$17=$P$6),$P$8,IF(AND(B18=3,Deckblatt!$E$17=$P$6),$P$9,IF(AND(B18=4,Deckblatt!$E$17=$P$6),$P$10,IF(AND(B18=5,Deckblatt!$E$17=$P$6),$P$11,IF(AND(B18=1,Deckblatt!$E$17=$Q$6),$Q$7,IF(AND(B18=2,Deckblatt!$E$17=$Q$6),$Q$8,IF(AND(B18=3,Deckblatt!$E$17=$Q$6),$Q$9,IF(AND(B18=4,Deckblatt!$E$17=$Q$6),$Q$10,IF(AND(B18=5,Deckblatt!$E$17=$Q$6),$Q$11,IF(AND(B18=1,Deckblatt!$E$17=$R$6),$R$7,IF(AND(B18=2,Deckblatt!$E$17=$R$6),$R$8,IF(AND(B18=3,Deckblatt!$E$17=$R$6),$R$9,IF(AND(B18=4,Deckblatt!$E$17=$R$6),$R$10,IF(AND(B18=5,Deckblatt!$E$17=$R$6),$R$11,"")))))))))))))))</f>
        <v/>
      </c>
      <c r="D18" s="43"/>
      <c r="E18" s="139" t="str">
        <f t="shared" si="5"/>
        <v/>
      </c>
      <c r="F18" s="43"/>
      <c r="G18" s="139" t="str">
        <f t="shared" si="6"/>
        <v/>
      </c>
      <c r="H18" s="43"/>
      <c r="I18" s="139" t="str">
        <f t="shared" si="7"/>
        <v/>
      </c>
      <c r="J18" s="139">
        <f t="shared" si="8"/>
        <v>0</v>
      </c>
      <c r="K18" s="170">
        <f t="shared" si="9"/>
        <v>0</v>
      </c>
      <c r="M18" s="426"/>
      <c r="N18" s="427"/>
      <c r="O18" s="427"/>
      <c r="P18" s="427"/>
      <c r="Q18" s="427"/>
      <c r="R18" s="427"/>
      <c r="S18" s="427"/>
      <c r="T18" s="427"/>
    </row>
    <row r="19" spans="1:20" x14ac:dyDescent="0.2">
      <c r="A19" s="84"/>
      <c r="B19" s="245"/>
      <c r="C19" s="246" t="str">
        <f>IF(AND(B19=1,Deckblatt!$E$17=$P$6),$P$7,IF(AND(B19=2,Deckblatt!$E$17=$P$6),$P$8,IF(AND(B19=3,Deckblatt!$E$17=$P$6),$P$9,IF(AND(B19=4,Deckblatt!$E$17=$P$6),$P$10,IF(AND(B19=5,Deckblatt!$E$17=$P$6),$P$11,IF(AND(B19=1,Deckblatt!$E$17=$Q$6),$Q$7,IF(AND(B19=2,Deckblatt!$E$17=$Q$6),$Q$8,IF(AND(B19=3,Deckblatt!$E$17=$Q$6),$Q$9,IF(AND(B19=4,Deckblatt!$E$17=$Q$6),$Q$10,IF(AND(B19=5,Deckblatt!$E$17=$Q$6),$Q$11,IF(AND(B19=1,Deckblatt!$E$17=$R$6),$R$7,IF(AND(B19=2,Deckblatt!$E$17=$R$6),$R$8,IF(AND(B19=3,Deckblatt!$E$17=$R$6),$R$9,IF(AND(B19=4,Deckblatt!$E$17=$R$6),$R$10,IF(AND(B19=5,Deckblatt!$E$17=$R$6),$R$11,"")))))))))))))))</f>
        <v/>
      </c>
      <c r="D19" s="43"/>
      <c r="E19" s="139" t="str">
        <f t="shared" si="5"/>
        <v/>
      </c>
      <c r="F19" s="43"/>
      <c r="G19" s="139" t="str">
        <f t="shared" si="6"/>
        <v/>
      </c>
      <c r="H19" s="43"/>
      <c r="I19" s="139" t="str">
        <f t="shared" si="7"/>
        <v/>
      </c>
      <c r="J19" s="139">
        <f t="shared" si="8"/>
        <v>0</v>
      </c>
      <c r="K19" s="170">
        <f t="shared" si="9"/>
        <v>0</v>
      </c>
      <c r="M19" s="426"/>
      <c r="N19" s="427"/>
      <c r="O19" s="427"/>
      <c r="P19" s="427"/>
      <c r="Q19" s="427"/>
      <c r="R19" s="427"/>
      <c r="S19" s="427"/>
      <c r="T19" s="427"/>
    </row>
    <row r="20" spans="1:20" x14ac:dyDescent="0.2">
      <c r="A20" s="84"/>
      <c r="B20" s="245"/>
      <c r="C20" s="246" t="str">
        <f>IF(AND(B20=1,Deckblatt!$E$17=$P$6),$P$7,IF(AND(B20=2,Deckblatt!$E$17=$P$6),$P$8,IF(AND(B20=3,Deckblatt!$E$17=$P$6),$P$9,IF(AND(B20=4,Deckblatt!$E$17=$P$6),$P$10,IF(AND(B20=5,Deckblatt!$E$17=$P$6),$P$11,IF(AND(B20=1,Deckblatt!$E$17=$Q$6),$Q$7,IF(AND(B20=2,Deckblatt!$E$17=$Q$6),$Q$8,IF(AND(B20=3,Deckblatt!$E$17=$Q$6),$Q$9,IF(AND(B20=4,Deckblatt!$E$17=$Q$6),$Q$10,IF(AND(B20=5,Deckblatt!$E$17=$Q$6),$Q$11,IF(AND(B20=1,Deckblatt!$E$17=$R$6),$R$7,IF(AND(B20=2,Deckblatt!$E$17=$R$6),$R$8,IF(AND(B20=3,Deckblatt!$E$17=$R$6),$R$9,IF(AND(B20=4,Deckblatt!$E$17=$R$6),$R$10,IF(AND(B20=5,Deckblatt!$E$17=$R$6),$R$11,"")))))))))))))))</f>
        <v/>
      </c>
      <c r="D20" s="43"/>
      <c r="E20" s="139" t="str">
        <f t="shared" si="5"/>
        <v/>
      </c>
      <c r="F20" s="43"/>
      <c r="G20" s="139" t="str">
        <f t="shared" si="6"/>
        <v/>
      </c>
      <c r="H20" s="43"/>
      <c r="I20" s="139" t="str">
        <f t="shared" si="7"/>
        <v/>
      </c>
      <c r="J20" s="139">
        <f t="shared" si="8"/>
        <v>0</v>
      </c>
      <c r="K20" s="170">
        <f t="shared" si="9"/>
        <v>0</v>
      </c>
      <c r="M20" s="426"/>
      <c r="N20" s="427"/>
      <c r="O20" s="427"/>
      <c r="P20" s="427"/>
      <c r="Q20" s="427"/>
      <c r="R20" s="427"/>
      <c r="S20" s="427"/>
      <c r="T20" s="427"/>
    </row>
    <row r="21" spans="1:20" x14ac:dyDescent="0.2">
      <c r="A21" s="84"/>
      <c r="B21" s="245"/>
      <c r="C21" s="246" t="str">
        <f>IF(AND(B21=1,Deckblatt!$E$17=$P$6),$P$7,IF(AND(B21=2,Deckblatt!$E$17=$P$6),$P$8,IF(AND(B21=3,Deckblatt!$E$17=$P$6),$P$9,IF(AND(B21=4,Deckblatt!$E$17=$P$6),$P$10,IF(AND(B21=5,Deckblatt!$E$17=$P$6),$P$11,IF(AND(B21=1,Deckblatt!$E$17=$Q$6),$Q$7,IF(AND(B21=2,Deckblatt!$E$17=$Q$6),$Q$8,IF(AND(B21=3,Deckblatt!$E$17=$Q$6),$Q$9,IF(AND(B21=4,Deckblatt!$E$17=$Q$6),$Q$10,IF(AND(B21=5,Deckblatt!$E$17=$Q$6),$Q$11,IF(AND(B21=1,Deckblatt!$E$17=$R$6),$R$7,IF(AND(B21=2,Deckblatt!$E$17=$R$6),$R$8,IF(AND(B21=3,Deckblatt!$E$17=$R$6),$R$9,IF(AND(B21=4,Deckblatt!$E$17=$R$6),$R$10,IF(AND(B21=5,Deckblatt!$E$17=$R$6),$R$11,"")))))))))))))))</f>
        <v/>
      </c>
      <c r="D21" s="43"/>
      <c r="E21" s="139" t="str">
        <f t="shared" si="5"/>
        <v/>
      </c>
      <c r="F21" s="43"/>
      <c r="G21" s="139" t="str">
        <f t="shared" si="6"/>
        <v/>
      </c>
      <c r="H21" s="43"/>
      <c r="I21" s="139" t="str">
        <f t="shared" si="7"/>
        <v/>
      </c>
      <c r="J21" s="139">
        <f t="shared" si="8"/>
        <v>0</v>
      </c>
      <c r="K21" s="170">
        <f t="shared" si="9"/>
        <v>0</v>
      </c>
    </row>
    <row r="22" spans="1:20" x14ac:dyDescent="0.2">
      <c r="A22" s="84"/>
      <c r="B22" s="245"/>
      <c r="C22" s="246" t="str">
        <f>IF(AND(B22=1,Deckblatt!$E$17=$P$6),$P$7,IF(AND(B22=2,Deckblatt!$E$17=$P$6),$P$8,IF(AND(B22=3,Deckblatt!$E$17=$P$6),$P$9,IF(AND(B22=4,Deckblatt!$E$17=$P$6),$P$10,IF(AND(B22=5,Deckblatt!$E$17=$P$6),$P$11,IF(AND(B22=1,Deckblatt!$E$17=$Q$6),$Q$7,IF(AND(B22=2,Deckblatt!$E$17=$Q$6),$Q$8,IF(AND(B22=3,Deckblatt!$E$17=$Q$6),$Q$9,IF(AND(B22=4,Deckblatt!$E$17=$Q$6),$Q$10,IF(AND(B22=5,Deckblatt!$E$17=$Q$6),$Q$11,IF(AND(B22=1,Deckblatt!$E$17=$R$6),$R$7,IF(AND(B22=2,Deckblatt!$E$17=$R$6),$R$8,IF(AND(B22=3,Deckblatt!$E$17=$R$6),$R$9,IF(AND(B22=4,Deckblatt!$E$17=$R$6),$R$10,IF(AND(B22=5,Deckblatt!$E$17=$R$6),$R$11,"")))))))))))))))</f>
        <v/>
      </c>
      <c r="D22" s="43"/>
      <c r="E22" s="139" t="str">
        <f t="shared" si="2"/>
        <v/>
      </c>
      <c r="F22" s="43"/>
      <c r="G22" s="139" t="str">
        <f t="shared" si="3"/>
        <v/>
      </c>
      <c r="H22" s="43"/>
      <c r="I22" s="139" t="str">
        <f t="shared" si="0"/>
        <v/>
      </c>
      <c r="J22" s="139">
        <f t="shared" si="1"/>
        <v>0</v>
      </c>
      <c r="K22" s="170">
        <f t="shared" si="4"/>
        <v>0</v>
      </c>
    </row>
    <row r="23" spans="1:20" x14ac:dyDescent="0.2">
      <c r="A23" s="84"/>
      <c r="B23" s="245"/>
      <c r="C23" s="246" t="str">
        <f>IF(AND(B23=1,Deckblatt!$E$17=$P$6),$P$7,IF(AND(B23=2,Deckblatt!$E$17=$P$6),$P$8,IF(AND(B23=3,Deckblatt!$E$17=$P$6),$P$9,IF(AND(B23=4,Deckblatt!$E$17=$P$6),$P$10,IF(AND(B23=5,Deckblatt!$E$17=$P$6),$P$11,IF(AND(B23=1,Deckblatt!$E$17=$Q$6),$Q$7,IF(AND(B23=2,Deckblatt!$E$17=$Q$6),$Q$8,IF(AND(B23=3,Deckblatt!$E$17=$Q$6),$Q$9,IF(AND(B23=4,Deckblatt!$E$17=$Q$6),$Q$10,IF(AND(B23=5,Deckblatt!$E$17=$Q$6),$Q$11,IF(AND(B23=1,Deckblatt!$E$17=$R$6),$R$7,IF(AND(B23=2,Deckblatt!$E$17=$R$6),$R$8,IF(AND(B23=3,Deckblatt!$E$17=$R$6),$R$9,IF(AND(B23=4,Deckblatt!$E$17=$R$6),$R$10,IF(AND(B23=5,Deckblatt!$E$17=$R$6),$R$11,"")))))))))))))))</f>
        <v/>
      </c>
      <c r="D23" s="43"/>
      <c r="E23" s="139" t="str">
        <f t="shared" si="2"/>
        <v/>
      </c>
      <c r="F23" s="43"/>
      <c r="G23" s="139" t="str">
        <f t="shared" si="3"/>
        <v/>
      </c>
      <c r="H23" s="43"/>
      <c r="I23" s="139" t="str">
        <f t="shared" si="0"/>
        <v/>
      </c>
      <c r="J23" s="139">
        <f t="shared" si="1"/>
        <v>0</v>
      </c>
      <c r="K23" s="170">
        <f t="shared" si="4"/>
        <v>0</v>
      </c>
    </row>
    <row r="24" spans="1:20" x14ac:dyDescent="0.2">
      <c r="A24" s="84"/>
      <c r="B24" s="245"/>
      <c r="C24" s="246" t="str">
        <f>IF(AND(B24=1,Deckblatt!$E$17=$P$6),$P$7,IF(AND(B24=2,Deckblatt!$E$17=$P$6),$P$8,IF(AND(B24=3,Deckblatt!$E$17=$P$6),$P$9,IF(AND(B24=4,Deckblatt!$E$17=$P$6),$P$10,IF(AND(B24=5,Deckblatt!$E$17=$P$6),$P$11,IF(AND(B24=1,Deckblatt!$E$17=$Q$6),$Q$7,IF(AND(B24=2,Deckblatt!$E$17=$Q$6),$Q$8,IF(AND(B24=3,Deckblatt!$E$17=$Q$6),$Q$9,IF(AND(B24=4,Deckblatt!$E$17=$Q$6),$Q$10,IF(AND(B24=5,Deckblatt!$E$17=$Q$6),$Q$11,IF(AND(B24=1,Deckblatt!$E$17=$R$6),$R$7,IF(AND(B24=2,Deckblatt!$E$17=$R$6),$R$8,IF(AND(B24=3,Deckblatt!$E$17=$R$6),$R$9,IF(AND(B24=4,Deckblatt!$E$17=$R$6),$R$10,IF(AND(B24=5,Deckblatt!$E$17=$R$6),$R$11,"")))))))))))))))</f>
        <v/>
      </c>
      <c r="D24" s="43"/>
      <c r="E24" s="139" t="str">
        <f t="shared" si="2"/>
        <v/>
      </c>
      <c r="F24" s="43"/>
      <c r="G24" s="139" t="str">
        <f t="shared" si="3"/>
        <v/>
      </c>
      <c r="H24" s="43"/>
      <c r="I24" s="139" t="str">
        <f t="shared" si="0"/>
        <v/>
      </c>
      <c r="J24" s="139">
        <f t="shared" si="1"/>
        <v>0</v>
      </c>
      <c r="K24" s="170">
        <f t="shared" si="4"/>
        <v>0</v>
      </c>
    </row>
    <row r="25" spans="1:20" x14ac:dyDescent="0.2">
      <c r="A25" s="84"/>
      <c r="B25" s="245"/>
      <c r="C25" s="246" t="str">
        <f>IF(AND(B25=1,Deckblatt!$E$17=$P$6),$P$7,IF(AND(B25=2,Deckblatt!$E$17=$P$6),$P$8,IF(AND(B25=3,Deckblatt!$E$17=$P$6),$P$9,IF(AND(B25=4,Deckblatt!$E$17=$P$6),$P$10,IF(AND(B25=5,Deckblatt!$E$17=$P$6),$P$11,IF(AND(B25=1,Deckblatt!$E$17=$Q$6),$Q$7,IF(AND(B25=2,Deckblatt!$E$17=$Q$6),$Q$8,IF(AND(B25=3,Deckblatt!$E$17=$Q$6),$Q$9,IF(AND(B25=4,Deckblatt!$E$17=$Q$6),$Q$10,IF(AND(B25=5,Deckblatt!$E$17=$Q$6),$Q$11,IF(AND(B25=1,Deckblatt!$E$17=$R$6),$R$7,IF(AND(B25=2,Deckblatt!$E$17=$R$6),$R$8,IF(AND(B25=3,Deckblatt!$E$17=$R$6),$R$9,IF(AND(B25=4,Deckblatt!$E$17=$R$6),$R$10,IF(AND(B25=5,Deckblatt!$E$17=$R$6),$R$11,"")))))))))))))))</f>
        <v/>
      </c>
      <c r="D25" s="43"/>
      <c r="E25" s="139" t="str">
        <f t="shared" si="2"/>
        <v/>
      </c>
      <c r="F25" s="43"/>
      <c r="G25" s="139" t="str">
        <f t="shared" si="3"/>
        <v/>
      </c>
      <c r="H25" s="43"/>
      <c r="I25" s="139" t="str">
        <f t="shared" si="0"/>
        <v/>
      </c>
      <c r="J25" s="139">
        <f t="shared" si="1"/>
        <v>0</v>
      </c>
      <c r="K25" s="170">
        <f t="shared" si="4"/>
        <v>0</v>
      </c>
    </row>
    <row r="26" spans="1:20" x14ac:dyDescent="0.2">
      <c r="A26" s="84"/>
      <c r="B26" s="245"/>
      <c r="C26" s="246" t="str">
        <f>IF(AND(B26=1,Deckblatt!$E$17=$P$6),$P$7,IF(AND(B26=2,Deckblatt!$E$17=$P$6),$P$8,IF(AND(B26=3,Deckblatt!$E$17=$P$6),$P$9,IF(AND(B26=4,Deckblatt!$E$17=$P$6),$P$10,IF(AND(B26=5,Deckblatt!$E$17=$P$6),$P$11,IF(AND(B26=1,Deckblatt!$E$17=$Q$6),$Q$7,IF(AND(B26=2,Deckblatt!$E$17=$Q$6),$Q$8,IF(AND(B26=3,Deckblatt!$E$17=$Q$6),$Q$9,IF(AND(B26=4,Deckblatt!$E$17=$Q$6),$Q$10,IF(AND(B26=5,Deckblatt!$E$17=$Q$6),$Q$11,IF(AND(B26=1,Deckblatt!$E$17=$R$6),$R$7,IF(AND(B26=2,Deckblatt!$E$17=$R$6),$R$8,IF(AND(B26=3,Deckblatt!$E$17=$R$6),$R$9,IF(AND(B26=4,Deckblatt!$E$17=$R$6),$R$10,IF(AND(B26=5,Deckblatt!$E$17=$R$6),$R$11,"")))))))))))))))</f>
        <v/>
      </c>
      <c r="D26" s="43"/>
      <c r="E26" s="139" t="str">
        <f t="shared" si="2"/>
        <v/>
      </c>
      <c r="F26" s="43"/>
      <c r="G26" s="139" t="str">
        <f t="shared" si="3"/>
        <v/>
      </c>
      <c r="H26" s="43"/>
      <c r="I26" s="139" t="str">
        <f t="shared" si="0"/>
        <v/>
      </c>
      <c r="J26" s="139">
        <f t="shared" si="1"/>
        <v>0</v>
      </c>
      <c r="K26" s="170">
        <f t="shared" si="4"/>
        <v>0</v>
      </c>
    </row>
    <row r="27" spans="1:20" x14ac:dyDescent="0.2">
      <c r="A27" s="84"/>
      <c r="B27" s="245"/>
      <c r="C27" s="246" t="str">
        <f>IF(AND(B27=1,Deckblatt!$E$17=$P$6),$P$7,IF(AND(B27=2,Deckblatt!$E$17=$P$6),$P$8,IF(AND(B27=3,Deckblatt!$E$17=$P$6),$P$9,IF(AND(B27=4,Deckblatt!$E$17=$P$6),$P$10,IF(AND(B27=5,Deckblatt!$E$17=$P$6),$P$11,IF(AND(B27=1,Deckblatt!$E$17=$Q$6),$Q$7,IF(AND(B27=2,Deckblatt!$E$17=$Q$6),$Q$8,IF(AND(B27=3,Deckblatt!$E$17=$Q$6),$Q$9,IF(AND(B27=4,Deckblatt!$E$17=$Q$6),$Q$10,IF(AND(B27=5,Deckblatt!$E$17=$Q$6),$Q$11,IF(AND(B27=1,Deckblatt!$E$17=$R$6),$R$7,IF(AND(B27=2,Deckblatt!$E$17=$R$6),$R$8,IF(AND(B27=3,Deckblatt!$E$17=$R$6),$R$9,IF(AND(B27=4,Deckblatt!$E$17=$R$6),$R$10,IF(AND(B27=5,Deckblatt!$E$17=$R$6),$R$11,"")))))))))))))))</f>
        <v/>
      </c>
      <c r="D27" s="43"/>
      <c r="E27" s="139" t="str">
        <f t="shared" si="2"/>
        <v/>
      </c>
      <c r="F27" s="43"/>
      <c r="G27" s="139" t="str">
        <f t="shared" si="3"/>
        <v/>
      </c>
      <c r="H27" s="43"/>
      <c r="I27" s="139" t="str">
        <f t="shared" si="0"/>
        <v/>
      </c>
      <c r="J27" s="139">
        <f t="shared" si="1"/>
        <v>0</v>
      </c>
      <c r="K27" s="170">
        <f t="shared" si="4"/>
        <v>0</v>
      </c>
    </row>
    <row r="28" spans="1:20" x14ac:dyDescent="0.2">
      <c r="A28" s="84"/>
      <c r="B28" s="245"/>
      <c r="C28" s="246" t="str">
        <f>IF(AND(B28=1,Deckblatt!$E$17=$P$6),$P$7,IF(AND(B28=2,Deckblatt!$E$17=$P$6),$P$8,IF(AND(B28=3,Deckblatt!$E$17=$P$6),$P$9,IF(AND(B28=4,Deckblatt!$E$17=$P$6),$P$10,IF(AND(B28=5,Deckblatt!$E$17=$P$6),$P$11,IF(AND(B28=1,Deckblatt!$E$17=$Q$6),$Q$7,IF(AND(B28=2,Deckblatt!$E$17=$Q$6),$Q$8,IF(AND(B28=3,Deckblatt!$E$17=$Q$6),$Q$9,IF(AND(B28=4,Deckblatt!$E$17=$Q$6),$Q$10,IF(AND(B28=5,Deckblatt!$E$17=$Q$6),$Q$11,IF(AND(B28=1,Deckblatt!$E$17=$R$6),$R$7,IF(AND(B28=2,Deckblatt!$E$17=$R$6),$R$8,IF(AND(B28=3,Deckblatt!$E$17=$R$6),$R$9,IF(AND(B28=4,Deckblatt!$E$17=$R$6),$R$10,IF(AND(B28=5,Deckblatt!$E$17=$R$6),$R$11,"")))))))))))))))</f>
        <v/>
      </c>
      <c r="D28" s="43"/>
      <c r="E28" s="139" t="str">
        <f t="shared" si="2"/>
        <v/>
      </c>
      <c r="F28" s="43"/>
      <c r="G28" s="139" t="str">
        <f t="shared" si="3"/>
        <v/>
      </c>
      <c r="H28" s="43"/>
      <c r="I28" s="139" t="str">
        <f t="shared" si="0"/>
        <v/>
      </c>
      <c r="J28" s="139">
        <f t="shared" si="1"/>
        <v>0</v>
      </c>
      <c r="K28" s="170">
        <f t="shared" si="4"/>
        <v>0</v>
      </c>
    </row>
    <row r="29" spans="1:20" x14ac:dyDescent="0.2">
      <c r="A29" s="84"/>
      <c r="B29" s="245"/>
      <c r="C29" s="246" t="str">
        <f>IF(AND(B29=1,Deckblatt!$E$17=$P$6),$P$7,IF(AND(B29=2,Deckblatt!$E$17=$P$6),$P$8,IF(AND(B29=3,Deckblatt!$E$17=$P$6),$P$9,IF(AND(B29=4,Deckblatt!$E$17=$P$6),$P$10,IF(AND(B29=5,Deckblatt!$E$17=$P$6),$P$11,IF(AND(B29=1,Deckblatt!$E$17=$Q$6),$Q$7,IF(AND(B29=2,Deckblatt!$E$17=$Q$6),$Q$8,IF(AND(B29=3,Deckblatt!$E$17=$Q$6),$Q$9,IF(AND(B29=4,Deckblatt!$E$17=$Q$6),$Q$10,IF(AND(B29=5,Deckblatt!$E$17=$Q$6),$Q$11,IF(AND(B29=1,Deckblatt!$E$17=$R$6),$R$7,IF(AND(B29=2,Deckblatt!$E$17=$R$6),$R$8,IF(AND(B29=3,Deckblatt!$E$17=$R$6),$R$9,IF(AND(B29=4,Deckblatt!$E$17=$R$6),$R$10,IF(AND(B29=5,Deckblatt!$E$17=$R$6),$R$11,"")))))))))))))))</f>
        <v/>
      </c>
      <c r="D29" s="43"/>
      <c r="E29" s="139" t="str">
        <f t="shared" si="2"/>
        <v/>
      </c>
      <c r="F29" s="43"/>
      <c r="G29" s="139" t="str">
        <f t="shared" si="3"/>
        <v/>
      </c>
      <c r="H29" s="43"/>
      <c r="I29" s="139" t="str">
        <f t="shared" si="0"/>
        <v/>
      </c>
      <c r="J29" s="139">
        <f t="shared" si="1"/>
        <v>0</v>
      </c>
      <c r="K29" s="170">
        <f t="shared" si="4"/>
        <v>0</v>
      </c>
    </row>
    <row r="30" spans="1:20" x14ac:dyDescent="0.2">
      <c r="A30" s="84"/>
      <c r="B30" s="245"/>
      <c r="C30" s="246" t="str">
        <f>IF(AND(B30=1,Deckblatt!$E$17=$P$6),$P$7,IF(AND(B30=2,Deckblatt!$E$17=$P$6),$P$8,IF(AND(B30=3,Deckblatt!$E$17=$P$6),$P$9,IF(AND(B30=4,Deckblatt!$E$17=$P$6),$P$10,IF(AND(B30=5,Deckblatt!$E$17=$P$6),$P$11,IF(AND(B30=1,Deckblatt!$E$17=$Q$6),$Q$7,IF(AND(B30=2,Deckblatt!$E$17=$Q$6),$Q$8,IF(AND(B30=3,Deckblatt!$E$17=$Q$6),$Q$9,IF(AND(B30=4,Deckblatt!$E$17=$Q$6),$Q$10,IF(AND(B30=5,Deckblatt!$E$17=$Q$6),$Q$11,IF(AND(B30=1,Deckblatt!$E$17=$R$6),$R$7,IF(AND(B30=2,Deckblatt!$E$17=$R$6),$R$8,IF(AND(B30=3,Deckblatt!$E$17=$R$6),$R$9,IF(AND(B30=4,Deckblatt!$E$17=$R$6),$R$10,IF(AND(B30=5,Deckblatt!$E$17=$R$6),$R$11,"")))))))))))))))</f>
        <v/>
      </c>
      <c r="D30" s="43"/>
      <c r="E30" s="139" t="str">
        <f t="shared" si="2"/>
        <v/>
      </c>
      <c r="F30" s="43"/>
      <c r="G30" s="139" t="str">
        <f t="shared" si="3"/>
        <v/>
      </c>
      <c r="H30" s="43"/>
      <c r="I30" s="139" t="str">
        <f t="shared" si="0"/>
        <v/>
      </c>
      <c r="J30" s="139">
        <f t="shared" si="1"/>
        <v>0</v>
      </c>
      <c r="K30" s="170">
        <f t="shared" si="4"/>
        <v>0</v>
      </c>
    </row>
    <row r="31" spans="1:20" x14ac:dyDescent="0.2">
      <c r="A31" s="84"/>
      <c r="B31" s="245"/>
      <c r="C31" s="246" t="str">
        <f>IF(AND(B31=1,Deckblatt!$E$17=$P$6),$P$7,IF(AND(B31=2,Deckblatt!$E$17=$P$6),$P$8,IF(AND(B31=3,Deckblatt!$E$17=$P$6),$P$9,IF(AND(B31=4,Deckblatt!$E$17=$P$6),$P$10,IF(AND(B31=5,Deckblatt!$E$17=$P$6),$P$11,IF(AND(B31=1,Deckblatt!$E$17=$Q$6),$Q$7,IF(AND(B31=2,Deckblatt!$E$17=$Q$6),$Q$8,IF(AND(B31=3,Deckblatt!$E$17=$Q$6),$Q$9,IF(AND(B31=4,Deckblatt!$E$17=$Q$6),$Q$10,IF(AND(B31=5,Deckblatt!$E$17=$Q$6),$Q$11,IF(AND(B31=1,Deckblatt!$E$17=$R$6),$R$7,IF(AND(B31=2,Deckblatt!$E$17=$R$6),$R$8,IF(AND(B31=3,Deckblatt!$E$17=$R$6),$R$9,IF(AND(B31=4,Deckblatt!$E$17=$R$6),$R$10,IF(AND(B31=5,Deckblatt!$E$17=$R$6),$R$11,"")))))))))))))))</f>
        <v/>
      </c>
      <c r="D31" s="43"/>
      <c r="E31" s="139" t="str">
        <f t="shared" si="2"/>
        <v/>
      </c>
      <c r="F31" s="43"/>
      <c r="G31" s="139" t="str">
        <f t="shared" si="3"/>
        <v/>
      </c>
      <c r="H31" s="43"/>
      <c r="I31" s="139" t="str">
        <f t="shared" si="0"/>
        <v/>
      </c>
      <c r="J31" s="139">
        <f t="shared" si="1"/>
        <v>0</v>
      </c>
      <c r="K31" s="170">
        <f t="shared" si="4"/>
        <v>0</v>
      </c>
    </row>
    <row r="32" spans="1:20" x14ac:dyDescent="0.2">
      <c r="A32" s="84"/>
      <c r="B32" s="245"/>
      <c r="C32" s="246" t="str">
        <f>IF(AND(B32=1,Deckblatt!$E$17=$P$6),$P$7,IF(AND(B32=2,Deckblatt!$E$17=$P$6),$P$8,IF(AND(B32=3,Deckblatt!$E$17=$P$6),$P$9,IF(AND(B32=4,Deckblatt!$E$17=$P$6),$P$10,IF(AND(B32=5,Deckblatt!$E$17=$P$6),$P$11,IF(AND(B32=1,Deckblatt!$E$17=$Q$6),$Q$7,IF(AND(B32=2,Deckblatt!$E$17=$Q$6),$Q$8,IF(AND(B32=3,Deckblatt!$E$17=$Q$6),$Q$9,IF(AND(B32=4,Deckblatt!$E$17=$Q$6),$Q$10,IF(AND(B32=5,Deckblatt!$E$17=$Q$6),$Q$11,IF(AND(B32=1,Deckblatt!$E$17=$R$6),$R$7,IF(AND(B32=2,Deckblatt!$E$17=$R$6),$R$8,IF(AND(B32=3,Deckblatt!$E$17=$R$6),$R$9,IF(AND(B32=4,Deckblatt!$E$17=$R$6),$R$10,IF(AND(B32=5,Deckblatt!$E$17=$R$6),$R$11,"")))))))))))))))</f>
        <v/>
      </c>
      <c r="D32" s="43"/>
      <c r="E32" s="139" t="str">
        <f t="shared" si="2"/>
        <v/>
      </c>
      <c r="F32" s="43"/>
      <c r="G32" s="139" t="str">
        <f t="shared" si="3"/>
        <v/>
      </c>
      <c r="H32" s="43"/>
      <c r="I32" s="139" t="str">
        <f t="shared" si="0"/>
        <v/>
      </c>
      <c r="J32" s="139">
        <f t="shared" si="1"/>
        <v>0</v>
      </c>
      <c r="K32" s="170">
        <f t="shared" si="4"/>
        <v>0</v>
      </c>
    </row>
    <row r="33" spans="1:11" x14ac:dyDescent="0.2">
      <c r="A33" s="84"/>
      <c r="B33" s="245"/>
      <c r="C33" s="246" t="str">
        <f>IF(AND(B33=1,Deckblatt!$E$17=$P$6),$P$7,IF(AND(B33=2,Deckblatt!$E$17=$P$6),$P$8,IF(AND(B33=3,Deckblatt!$E$17=$P$6),$P$9,IF(AND(B33=4,Deckblatt!$E$17=$P$6),$P$10,IF(AND(B33=5,Deckblatt!$E$17=$P$6),$P$11,IF(AND(B33=1,Deckblatt!$E$17=$Q$6),$Q$7,IF(AND(B33=2,Deckblatt!$E$17=$Q$6),$Q$8,IF(AND(B33=3,Deckblatt!$E$17=$Q$6),$Q$9,IF(AND(B33=4,Deckblatt!$E$17=$Q$6),$Q$10,IF(AND(B33=5,Deckblatt!$E$17=$Q$6),$Q$11,IF(AND(B33=1,Deckblatt!$E$17=$R$6),$R$7,IF(AND(B33=2,Deckblatt!$E$17=$R$6),$R$8,IF(AND(B33=3,Deckblatt!$E$17=$R$6),$R$9,IF(AND(B33=4,Deckblatt!$E$17=$R$6),$R$10,IF(AND(B33=5,Deckblatt!$E$17=$R$6),$R$11,"")))))))))))))))</f>
        <v/>
      </c>
      <c r="D33" s="43"/>
      <c r="E33" s="139" t="str">
        <f t="shared" si="2"/>
        <v/>
      </c>
      <c r="F33" s="43"/>
      <c r="G33" s="139" t="str">
        <f t="shared" si="3"/>
        <v/>
      </c>
      <c r="H33" s="43"/>
      <c r="I33" s="139" t="str">
        <f t="shared" si="0"/>
        <v/>
      </c>
      <c r="J33" s="139">
        <f t="shared" si="1"/>
        <v>0</v>
      </c>
      <c r="K33" s="170">
        <f t="shared" si="4"/>
        <v>0</v>
      </c>
    </row>
    <row r="34" spans="1:11" x14ac:dyDescent="0.2">
      <c r="A34" s="84"/>
      <c r="B34" s="245"/>
      <c r="C34" s="246" t="str">
        <f>IF(AND(B34=1,Deckblatt!$E$17=$P$6),$P$7,IF(AND(B34=2,Deckblatt!$E$17=$P$6),$P$8,IF(AND(B34=3,Deckblatt!$E$17=$P$6),$P$9,IF(AND(B34=4,Deckblatt!$E$17=$P$6),$P$10,IF(AND(B34=5,Deckblatt!$E$17=$P$6),$P$11,IF(AND(B34=1,Deckblatt!$E$17=$Q$6),$Q$7,IF(AND(B34=2,Deckblatt!$E$17=$Q$6),$Q$8,IF(AND(B34=3,Deckblatt!$E$17=$Q$6),$Q$9,IF(AND(B34=4,Deckblatt!$E$17=$Q$6),$Q$10,IF(AND(B34=5,Deckblatt!$E$17=$Q$6),$Q$11,IF(AND(B34=1,Deckblatt!$E$17=$R$6),$R$7,IF(AND(B34=2,Deckblatt!$E$17=$R$6),$R$8,IF(AND(B34=3,Deckblatt!$E$17=$R$6),$R$9,IF(AND(B34=4,Deckblatt!$E$17=$R$6),$R$10,IF(AND(B34=5,Deckblatt!$E$17=$R$6),$R$11,"")))))))))))))))</f>
        <v/>
      </c>
      <c r="D34" s="43"/>
      <c r="E34" s="139" t="str">
        <f t="shared" si="2"/>
        <v/>
      </c>
      <c r="F34" s="43"/>
      <c r="G34" s="139" t="str">
        <f t="shared" si="3"/>
        <v/>
      </c>
      <c r="H34" s="43"/>
      <c r="I34" s="139" t="str">
        <f t="shared" si="0"/>
        <v/>
      </c>
      <c r="J34" s="139">
        <f t="shared" si="1"/>
        <v>0</v>
      </c>
      <c r="K34" s="170">
        <f t="shared" si="4"/>
        <v>0</v>
      </c>
    </row>
    <row r="35" spans="1:11" x14ac:dyDescent="0.2">
      <c r="A35" s="84"/>
      <c r="B35" s="245"/>
      <c r="C35" s="246" t="str">
        <f>IF(AND(B35=1,Deckblatt!$E$17=$P$6),$P$7,IF(AND(B35=2,Deckblatt!$E$17=$P$6),$P$8,IF(AND(B35=3,Deckblatt!$E$17=$P$6),$P$9,IF(AND(B35=4,Deckblatt!$E$17=$P$6),$P$10,IF(AND(B35=5,Deckblatt!$E$17=$P$6),$P$11,IF(AND(B35=1,Deckblatt!$E$17=$Q$6),$Q$7,IF(AND(B35=2,Deckblatt!$E$17=$Q$6),$Q$8,IF(AND(B35=3,Deckblatt!$E$17=$Q$6),$Q$9,IF(AND(B35=4,Deckblatt!$E$17=$Q$6),$Q$10,IF(AND(B35=5,Deckblatt!$E$17=$Q$6),$Q$11,IF(AND(B35=1,Deckblatt!$E$17=$R$6),$R$7,IF(AND(B35=2,Deckblatt!$E$17=$R$6),$R$8,IF(AND(B35=3,Deckblatt!$E$17=$R$6),$R$9,IF(AND(B35=4,Deckblatt!$E$17=$R$6),$R$10,IF(AND(B35=5,Deckblatt!$E$17=$R$6),$R$11,"")))))))))))))))</f>
        <v/>
      </c>
      <c r="D35" s="43"/>
      <c r="E35" s="139" t="str">
        <f t="shared" si="2"/>
        <v/>
      </c>
      <c r="F35" s="43"/>
      <c r="G35" s="139" t="str">
        <f t="shared" si="3"/>
        <v/>
      </c>
      <c r="H35" s="43"/>
      <c r="I35" s="139" t="str">
        <f t="shared" si="0"/>
        <v/>
      </c>
      <c r="J35" s="139">
        <f t="shared" si="1"/>
        <v>0</v>
      </c>
      <c r="K35" s="170">
        <f t="shared" si="4"/>
        <v>0</v>
      </c>
    </row>
    <row r="36" spans="1:11" x14ac:dyDescent="0.2">
      <c r="A36" s="84"/>
      <c r="B36" s="245"/>
      <c r="C36" s="246" t="str">
        <f>IF(AND(B36=1,Deckblatt!$E$17=$P$6),$P$7,IF(AND(B36=2,Deckblatt!$E$17=$P$6),$P$8,IF(AND(B36=3,Deckblatt!$E$17=$P$6),$P$9,IF(AND(B36=4,Deckblatt!$E$17=$P$6),$P$10,IF(AND(B36=5,Deckblatt!$E$17=$P$6),$P$11,IF(AND(B36=1,Deckblatt!$E$17=$Q$6),$Q$7,IF(AND(B36=2,Deckblatt!$E$17=$Q$6),$Q$8,IF(AND(B36=3,Deckblatt!$E$17=$Q$6),$Q$9,IF(AND(B36=4,Deckblatt!$E$17=$Q$6),$Q$10,IF(AND(B36=5,Deckblatt!$E$17=$Q$6),$Q$11,IF(AND(B36=1,Deckblatt!$E$17=$R$6),$R$7,IF(AND(B36=2,Deckblatt!$E$17=$R$6),$R$8,IF(AND(B36=3,Deckblatt!$E$17=$R$6),$R$9,IF(AND(B36=4,Deckblatt!$E$17=$R$6),$R$10,IF(AND(B36=5,Deckblatt!$E$17=$R$6),$R$11,"")))))))))))))))</f>
        <v/>
      </c>
      <c r="D36" s="43"/>
      <c r="E36" s="139" t="str">
        <f t="shared" si="2"/>
        <v/>
      </c>
      <c r="F36" s="43"/>
      <c r="G36" s="139" t="str">
        <f t="shared" si="3"/>
        <v/>
      </c>
      <c r="H36" s="43"/>
      <c r="I36" s="139" t="str">
        <f t="shared" si="0"/>
        <v/>
      </c>
      <c r="J36" s="139">
        <f t="shared" si="1"/>
        <v>0</v>
      </c>
      <c r="K36" s="170">
        <f t="shared" si="4"/>
        <v>0</v>
      </c>
    </row>
    <row r="37" spans="1:11" x14ac:dyDescent="0.2">
      <c r="A37" s="142"/>
      <c r="B37" s="143"/>
      <c r="C37" s="144"/>
      <c r="D37" s="145"/>
      <c r="E37" s="140" t="e">
        <f>SUM(E7:E36)</f>
        <v>#VALUE!</v>
      </c>
      <c r="F37" s="145"/>
      <c r="G37" s="140" t="e">
        <f>SUM(G7:G36)</f>
        <v>#VALUE!</v>
      </c>
      <c r="H37" s="145"/>
      <c r="I37" s="140" t="e">
        <f>SUM(I7:I36)</f>
        <v>#VALUE!</v>
      </c>
      <c r="J37" s="243">
        <f>SUM(J7:J36)</f>
        <v>1253</v>
      </c>
      <c r="K37" s="146" t="e">
        <f>SUM(K7:K36)</f>
        <v>#VALUE!</v>
      </c>
    </row>
    <row r="38" spans="1:11" ht="15" customHeight="1" x14ac:dyDescent="0.2">
      <c r="A38" s="147"/>
      <c r="B38" s="148"/>
      <c r="C38" s="148"/>
      <c r="D38" s="149"/>
      <c r="E38" s="148"/>
      <c r="F38" s="150"/>
      <c r="G38" s="148"/>
      <c r="H38" s="150"/>
      <c r="I38" s="148"/>
      <c r="J38" s="150"/>
      <c r="K38" s="151"/>
    </row>
    <row r="39" spans="1:11" ht="15" customHeight="1" x14ac:dyDescent="0.2">
      <c r="A39" s="152" t="s">
        <v>47</v>
      </c>
      <c r="B39" s="143"/>
      <c r="C39" s="143"/>
      <c r="D39" s="153"/>
      <c r="E39" s="143"/>
      <c r="F39" s="154"/>
      <c r="G39" s="143"/>
      <c r="H39" s="154"/>
      <c r="I39" s="143"/>
      <c r="J39" s="154"/>
      <c r="K39" s="155"/>
    </row>
    <row r="40" spans="1:11" ht="23.25" customHeight="1" x14ac:dyDescent="0.2">
      <c r="A40" s="380" t="s">
        <v>48</v>
      </c>
      <c r="B40" s="381"/>
      <c r="C40" s="381"/>
      <c r="D40" s="381"/>
      <c r="E40" s="381"/>
      <c r="F40" s="381"/>
      <c r="G40" s="381"/>
      <c r="H40" s="381"/>
      <c r="I40" s="381"/>
      <c r="J40" s="381"/>
      <c r="K40" s="382"/>
    </row>
    <row r="41" spans="1:11" ht="37.5" customHeight="1" x14ac:dyDescent="0.2">
      <c r="A41" s="377" t="s">
        <v>95</v>
      </c>
      <c r="B41" s="378"/>
      <c r="C41" s="378"/>
      <c r="D41" s="378"/>
      <c r="E41" s="378"/>
      <c r="F41" s="378"/>
      <c r="G41" s="378"/>
      <c r="H41" s="378"/>
      <c r="I41" s="378"/>
      <c r="J41" s="378"/>
      <c r="K41" s="379"/>
    </row>
    <row r="42" spans="1:11" ht="4.5" customHeight="1" x14ac:dyDescent="0.2">
      <c r="A42" s="156"/>
      <c r="B42" s="157"/>
      <c r="C42" s="157"/>
      <c r="D42" s="157"/>
      <c r="E42" s="157"/>
      <c r="F42" s="157"/>
      <c r="G42" s="157"/>
      <c r="H42" s="157"/>
      <c r="I42" s="157"/>
      <c r="J42" s="157"/>
      <c r="K42" s="158"/>
    </row>
    <row r="43" spans="1:11" ht="15" customHeight="1" x14ac:dyDescent="0.2">
      <c r="A43" s="159" t="s">
        <v>49</v>
      </c>
      <c r="B43" s="160"/>
      <c r="C43" s="160"/>
      <c r="D43" s="160"/>
      <c r="E43" s="160"/>
      <c r="F43" s="160"/>
      <c r="G43" s="160"/>
      <c r="H43" s="160"/>
      <c r="I43" s="160"/>
      <c r="J43" s="256" t="s">
        <v>50</v>
      </c>
      <c r="K43" s="175" t="s">
        <v>100</v>
      </c>
    </row>
    <row r="44" spans="1:11" ht="15" customHeight="1" x14ac:dyDescent="0.2">
      <c r="A44" s="390" t="s">
        <v>53</v>
      </c>
      <c r="B44" s="391"/>
      <c r="C44" s="391"/>
      <c r="D44" s="391"/>
      <c r="E44" s="233">
        <f>IF($K$43="Ja",E37*0.15,0)</f>
        <v>0</v>
      </c>
      <c r="F44" s="233"/>
      <c r="G44" s="233">
        <f>IF($K$43="Ja",G37*0.15,0)</f>
        <v>0</v>
      </c>
      <c r="H44" s="233"/>
      <c r="I44" s="233">
        <f>IF($K$43="Ja",I37*0.15,0)</f>
        <v>0</v>
      </c>
      <c r="J44" s="233"/>
      <c r="K44" s="234">
        <f>SUM(E44,G44,I44)</f>
        <v>0</v>
      </c>
    </row>
    <row r="45" spans="1:11" x14ac:dyDescent="0.2">
      <c r="A45" s="94"/>
      <c r="B45" s="94"/>
      <c r="C45" s="94"/>
      <c r="D45" s="94"/>
      <c r="E45" s="94"/>
      <c r="F45" s="94"/>
      <c r="G45" s="94"/>
      <c r="H45" s="94"/>
      <c r="I45" s="94"/>
      <c r="J45" s="94"/>
      <c r="K45" s="94"/>
    </row>
    <row r="46" spans="1:11" x14ac:dyDescent="0.2">
      <c r="A46" s="369"/>
      <c r="B46" s="369"/>
      <c r="C46" s="369"/>
      <c r="D46" s="369"/>
      <c r="E46" s="369"/>
      <c r="F46" s="369"/>
      <c r="G46" s="369"/>
      <c r="H46" s="369"/>
      <c r="I46" s="369"/>
      <c r="J46" s="369"/>
      <c r="K46" s="369"/>
    </row>
    <row r="47" spans="1:11" ht="6" customHeight="1" x14ac:dyDescent="0.2">
      <c r="A47" s="94"/>
      <c r="B47" s="94"/>
      <c r="C47" s="94"/>
      <c r="D47" s="94"/>
      <c r="E47" s="94"/>
      <c r="F47" s="94"/>
      <c r="G47" s="94"/>
      <c r="H47" s="94"/>
      <c r="I47" s="94"/>
      <c r="J47" s="94"/>
      <c r="K47" s="94"/>
    </row>
    <row r="48" spans="1:11" customFormat="1" ht="15" x14ac:dyDescent="0.2">
      <c r="A48" s="131" t="s">
        <v>158</v>
      </c>
      <c r="B48" s="384" t="s">
        <v>28</v>
      </c>
      <c r="C48" s="385"/>
      <c r="D48" s="386"/>
      <c r="E48" s="385" t="s">
        <v>10</v>
      </c>
      <c r="F48" s="386"/>
      <c r="G48" s="384" t="s">
        <v>12</v>
      </c>
      <c r="H48" s="386"/>
      <c r="I48" s="384" t="s">
        <v>11</v>
      </c>
      <c r="J48" s="386"/>
      <c r="K48" s="136" t="s">
        <v>8</v>
      </c>
    </row>
    <row r="49" spans="1:11" ht="33.75" x14ac:dyDescent="0.2">
      <c r="A49" s="152" t="s">
        <v>51</v>
      </c>
      <c r="B49" s="359" t="s">
        <v>29</v>
      </c>
      <c r="C49" s="360"/>
      <c r="D49" s="134" t="s">
        <v>91</v>
      </c>
      <c r="E49" s="134" t="s">
        <v>30</v>
      </c>
      <c r="F49" s="135" t="s">
        <v>52</v>
      </c>
      <c r="G49" s="134" t="s">
        <v>30</v>
      </c>
      <c r="H49" s="135" t="s">
        <v>52</v>
      </c>
      <c r="I49" s="134" t="s">
        <v>30</v>
      </c>
      <c r="J49" s="135" t="s">
        <v>52</v>
      </c>
      <c r="K49" s="134" t="s">
        <v>8</v>
      </c>
    </row>
    <row r="50" spans="1:11" ht="11.25" customHeight="1" x14ac:dyDescent="0.2">
      <c r="A50" s="45" t="s">
        <v>114</v>
      </c>
      <c r="B50" s="370" t="s">
        <v>163</v>
      </c>
      <c r="C50" s="371"/>
      <c r="D50" s="198">
        <v>58</v>
      </c>
      <c r="E50" s="224">
        <v>1</v>
      </c>
      <c r="F50" s="137">
        <f>ROUND(D50*E50,0)</f>
        <v>58</v>
      </c>
      <c r="G50" s="226">
        <v>1</v>
      </c>
      <c r="H50" s="137">
        <f>ROUND(D50*G50,0)</f>
        <v>58</v>
      </c>
      <c r="I50" s="226">
        <v>1</v>
      </c>
      <c r="J50" s="137">
        <f>ROUND(I50*D50,0)</f>
        <v>58</v>
      </c>
      <c r="K50" s="138">
        <f t="shared" ref="K50:K58" si="10">SUM(F50,H50,J50)</f>
        <v>174</v>
      </c>
    </row>
    <row r="51" spans="1:11" ht="11.25" customHeight="1" x14ac:dyDescent="0.2">
      <c r="A51" s="87"/>
      <c r="B51" s="355"/>
      <c r="C51" s="356"/>
      <c r="D51" s="199"/>
      <c r="E51" s="225"/>
      <c r="F51" s="139">
        <f t="shared" ref="F51:F58" si="11">ROUND(D51*E51,0)</f>
        <v>0</v>
      </c>
      <c r="G51" s="227"/>
      <c r="H51" s="139">
        <f t="shared" ref="H51:H58" si="12">ROUND(D51*G51,0)</f>
        <v>0</v>
      </c>
      <c r="I51" s="227"/>
      <c r="J51" s="139">
        <f t="shared" ref="J51:J58" si="13">ROUND(I51*D51,0)</f>
        <v>0</v>
      </c>
      <c r="K51" s="141">
        <f t="shared" si="10"/>
        <v>0</v>
      </c>
    </row>
    <row r="52" spans="1:11" ht="11.25" customHeight="1" x14ac:dyDescent="0.2">
      <c r="A52" s="89"/>
      <c r="B52" s="372"/>
      <c r="C52" s="373"/>
      <c r="D52" s="199"/>
      <c r="E52" s="225"/>
      <c r="F52" s="139">
        <f t="shared" si="11"/>
        <v>0</v>
      </c>
      <c r="G52" s="227"/>
      <c r="H52" s="139">
        <f t="shared" si="12"/>
        <v>0</v>
      </c>
      <c r="I52" s="227"/>
      <c r="J52" s="139">
        <f t="shared" si="13"/>
        <v>0</v>
      </c>
      <c r="K52" s="141">
        <f t="shared" si="10"/>
        <v>0</v>
      </c>
    </row>
    <row r="53" spans="1:11" ht="11.25" customHeight="1" x14ac:dyDescent="0.2">
      <c r="A53" s="89"/>
      <c r="B53" s="372"/>
      <c r="C53" s="373"/>
      <c r="D53" s="199"/>
      <c r="E53" s="225"/>
      <c r="F53" s="139">
        <f t="shared" si="11"/>
        <v>0</v>
      </c>
      <c r="G53" s="227"/>
      <c r="H53" s="139">
        <f t="shared" si="12"/>
        <v>0</v>
      </c>
      <c r="I53" s="227"/>
      <c r="J53" s="139">
        <f t="shared" si="13"/>
        <v>0</v>
      </c>
      <c r="K53" s="141">
        <f t="shared" si="10"/>
        <v>0</v>
      </c>
    </row>
    <row r="54" spans="1:11" ht="11.25" customHeight="1" x14ac:dyDescent="0.2">
      <c r="A54" s="89"/>
      <c r="B54" s="372"/>
      <c r="C54" s="373"/>
      <c r="D54" s="199"/>
      <c r="E54" s="225"/>
      <c r="F54" s="139">
        <f t="shared" si="11"/>
        <v>0</v>
      </c>
      <c r="G54" s="227"/>
      <c r="H54" s="139">
        <f t="shared" si="12"/>
        <v>0</v>
      </c>
      <c r="I54" s="227"/>
      <c r="J54" s="139">
        <f t="shared" si="13"/>
        <v>0</v>
      </c>
      <c r="K54" s="141">
        <f t="shared" si="10"/>
        <v>0</v>
      </c>
    </row>
    <row r="55" spans="1:11" ht="11.25" customHeight="1" x14ac:dyDescent="0.2">
      <c r="A55" s="89"/>
      <c r="B55" s="372"/>
      <c r="C55" s="373"/>
      <c r="D55" s="199"/>
      <c r="E55" s="225"/>
      <c r="F55" s="139">
        <f t="shared" si="11"/>
        <v>0</v>
      </c>
      <c r="G55" s="227"/>
      <c r="H55" s="139">
        <f t="shared" si="12"/>
        <v>0</v>
      </c>
      <c r="I55" s="227"/>
      <c r="J55" s="139">
        <f t="shared" si="13"/>
        <v>0</v>
      </c>
      <c r="K55" s="141">
        <f t="shared" si="10"/>
        <v>0</v>
      </c>
    </row>
    <row r="56" spans="1:11" ht="11.25" customHeight="1" x14ac:dyDescent="0.2">
      <c r="A56" s="89"/>
      <c r="B56" s="372"/>
      <c r="C56" s="373"/>
      <c r="D56" s="199"/>
      <c r="E56" s="225"/>
      <c r="F56" s="139">
        <f t="shared" si="11"/>
        <v>0</v>
      </c>
      <c r="G56" s="227"/>
      <c r="H56" s="139">
        <f t="shared" si="12"/>
        <v>0</v>
      </c>
      <c r="I56" s="227"/>
      <c r="J56" s="139">
        <f t="shared" si="13"/>
        <v>0</v>
      </c>
      <c r="K56" s="141">
        <f t="shared" si="10"/>
        <v>0</v>
      </c>
    </row>
    <row r="57" spans="1:11" ht="11.25" customHeight="1" x14ac:dyDescent="0.2">
      <c r="A57" s="89"/>
      <c r="B57" s="372"/>
      <c r="C57" s="373"/>
      <c r="D57" s="199"/>
      <c r="E57" s="225"/>
      <c r="F57" s="139">
        <f t="shared" si="11"/>
        <v>0</v>
      </c>
      <c r="G57" s="227"/>
      <c r="H57" s="139">
        <f t="shared" si="12"/>
        <v>0</v>
      </c>
      <c r="I57" s="227"/>
      <c r="J57" s="139">
        <f t="shared" si="13"/>
        <v>0</v>
      </c>
      <c r="K57" s="141">
        <f t="shared" si="10"/>
        <v>0</v>
      </c>
    </row>
    <row r="58" spans="1:11" ht="11.25" customHeight="1" x14ac:dyDescent="0.2">
      <c r="A58" s="89"/>
      <c r="B58" s="372"/>
      <c r="C58" s="373"/>
      <c r="D58" s="199"/>
      <c r="E58" s="225"/>
      <c r="F58" s="139">
        <f t="shared" si="11"/>
        <v>0</v>
      </c>
      <c r="G58" s="227"/>
      <c r="H58" s="139">
        <f t="shared" si="12"/>
        <v>0</v>
      </c>
      <c r="I58" s="227"/>
      <c r="J58" s="139">
        <f t="shared" si="13"/>
        <v>0</v>
      </c>
      <c r="K58" s="141">
        <f t="shared" si="10"/>
        <v>0</v>
      </c>
    </row>
    <row r="59" spans="1:11" x14ac:dyDescent="0.2">
      <c r="A59" s="161"/>
      <c r="B59" s="351"/>
      <c r="C59" s="351"/>
      <c r="D59" s="153"/>
      <c r="E59" s="162"/>
      <c r="F59" s="140">
        <f>SUM(F50:F58)</f>
        <v>58</v>
      </c>
      <c r="G59" s="143"/>
      <c r="H59" s="140">
        <f>SUM(H50:H58)</f>
        <v>58</v>
      </c>
      <c r="I59" s="143"/>
      <c r="J59" s="140">
        <f>SUM(J50:J58)</f>
        <v>58</v>
      </c>
      <c r="K59" s="146">
        <f>SUM(K50:K58)</f>
        <v>174</v>
      </c>
    </row>
    <row r="60" spans="1:11" ht="9" customHeight="1" x14ac:dyDescent="0.2">
      <c r="A60" s="163"/>
      <c r="B60" s="164"/>
      <c r="C60" s="164"/>
      <c r="D60" s="165"/>
      <c r="E60" s="164"/>
      <c r="F60" s="166"/>
      <c r="G60" s="164"/>
      <c r="H60" s="166"/>
      <c r="I60" s="164"/>
      <c r="J60" s="166"/>
      <c r="K60" s="151"/>
    </row>
    <row r="61" spans="1:11" ht="33.75" x14ac:dyDescent="0.2">
      <c r="A61" s="132" t="s">
        <v>0</v>
      </c>
      <c r="B61" s="359" t="s">
        <v>29</v>
      </c>
      <c r="C61" s="361"/>
      <c r="D61" s="360"/>
      <c r="E61" s="134"/>
      <c r="F61" s="135" t="s">
        <v>52</v>
      </c>
      <c r="G61" s="133"/>
      <c r="H61" s="135" t="s">
        <v>52</v>
      </c>
      <c r="I61" s="133"/>
      <c r="J61" s="135" t="s">
        <v>52</v>
      </c>
      <c r="K61" s="134" t="s">
        <v>8</v>
      </c>
    </row>
    <row r="62" spans="1:11" ht="12" customHeight="1" x14ac:dyDescent="0.2">
      <c r="A62" s="167" t="s">
        <v>78</v>
      </c>
      <c r="B62" s="362" t="s">
        <v>133</v>
      </c>
      <c r="C62" s="363"/>
      <c r="D62" s="364"/>
      <c r="E62" s="168"/>
      <c r="F62" s="198">
        <v>153</v>
      </c>
      <c r="G62" s="169"/>
      <c r="H62" s="198">
        <v>144</v>
      </c>
      <c r="I62" s="169"/>
      <c r="J62" s="198">
        <v>132</v>
      </c>
      <c r="K62" s="138">
        <f t="shared" ref="K62:K70" si="14">SUM(F62,H62,J62)</f>
        <v>429</v>
      </c>
    </row>
    <row r="63" spans="1:11" ht="12" customHeight="1" x14ac:dyDescent="0.2">
      <c r="A63" s="85" t="s">
        <v>104</v>
      </c>
      <c r="B63" s="365" t="s">
        <v>132</v>
      </c>
      <c r="C63" s="383"/>
      <c r="D63" s="366"/>
      <c r="E63" s="168"/>
      <c r="F63" s="198">
        <v>240</v>
      </c>
      <c r="G63" s="169"/>
      <c r="H63" s="198">
        <v>80</v>
      </c>
      <c r="I63" s="169"/>
      <c r="J63" s="198">
        <v>80</v>
      </c>
      <c r="K63" s="138">
        <f t="shared" si="14"/>
        <v>400</v>
      </c>
    </row>
    <row r="64" spans="1:11" ht="12" customHeight="1" x14ac:dyDescent="0.2">
      <c r="A64" s="84"/>
      <c r="B64" s="355"/>
      <c r="C64" s="374"/>
      <c r="D64" s="356"/>
      <c r="E64" s="168"/>
      <c r="F64" s="199"/>
      <c r="G64" s="169"/>
      <c r="H64" s="199"/>
      <c r="I64" s="169"/>
      <c r="J64" s="199"/>
      <c r="K64" s="170">
        <f>SUM(F64,H64,J64)</f>
        <v>0</v>
      </c>
    </row>
    <row r="65" spans="1:11" ht="12" customHeight="1" x14ac:dyDescent="0.2">
      <c r="A65" s="84"/>
      <c r="B65" s="355"/>
      <c r="C65" s="374"/>
      <c r="D65" s="356"/>
      <c r="E65" s="168"/>
      <c r="F65" s="199"/>
      <c r="G65" s="169"/>
      <c r="H65" s="199"/>
      <c r="I65" s="169"/>
      <c r="J65" s="199"/>
      <c r="K65" s="170">
        <f>SUM(F65,H65,J65)</f>
        <v>0</v>
      </c>
    </row>
    <row r="66" spans="1:11" ht="12" customHeight="1" x14ac:dyDescent="0.2">
      <c r="A66" s="88"/>
      <c r="B66" s="355"/>
      <c r="C66" s="374"/>
      <c r="D66" s="356"/>
      <c r="E66" s="168"/>
      <c r="F66" s="199"/>
      <c r="G66" s="169"/>
      <c r="H66" s="199"/>
      <c r="I66" s="169"/>
      <c r="J66" s="199"/>
      <c r="K66" s="170">
        <f>SUM(F66,H66,J66)</f>
        <v>0</v>
      </c>
    </row>
    <row r="67" spans="1:11" ht="12" customHeight="1" x14ac:dyDescent="0.2">
      <c r="A67" s="84"/>
      <c r="B67" s="355"/>
      <c r="C67" s="374"/>
      <c r="D67" s="356"/>
      <c r="E67" s="168"/>
      <c r="F67" s="199"/>
      <c r="G67" s="169"/>
      <c r="H67" s="199"/>
      <c r="I67" s="169"/>
      <c r="J67" s="199"/>
      <c r="K67" s="170">
        <f t="shared" si="14"/>
        <v>0</v>
      </c>
    </row>
    <row r="68" spans="1:11" ht="12" customHeight="1" x14ac:dyDescent="0.2">
      <c r="A68" s="84"/>
      <c r="B68" s="355"/>
      <c r="C68" s="374"/>
      <c r="D68" s="356"/>
      <c r="E68" s="168"/>
      <c r="F68" s="199"/>
      <c r="G68" s="169"/>
      <c r="H68" s="199"/>
      <c r="I68" s="169"/>
      <c r="J68" s="199"/>
      <c r="K68" s="170">
        <f t="shared" si="14"/>
        <v>0</v>
      </c>
    </row>
    <row r="69" spans="1:11" ht="12" customHeight="1" x14ac:dyDescent="0.2">
      <c r="A69" s="88"/>
      <c r="B69" s="355"/>
      <c r="C69" s="374"/>
      <c r="D69" s="356"/>
      <c r="E69" s="168"/>
      <c r="F69" s="199"/>
      <c r="G69" s="169"/>
      <c r="H69" s="199"/>
      <c r="I69" s="169"/>
      <c r="J69" s="199"/>
      <c r="K69" s="170">
        <f t="shared" si="14"/>
        <v>0</v>
      </c>
    </row>
    <row r="70" spans="1:11" ht="12" customHeight="1" x14ac:dyDescent="0.2">
      <c r="A70" s="88"/>
      <c r="B70" s="355"/>
      <c r="C70" s="374"/>
      <c r="D70" s="356"/>
      <c r="E70" s="168"/>
      <c r="F70" s="199"/>
      <c r="G70" s="169"/>
      <c r="H70" s="199"/>
      <c r="I70" s="169"/>
      <c r="J70" s="199"/>
      <c r="K70" s="170">
        <f t="shared" si="14"/>
        <v>0</v>
      </c>
    </row>
    <row r="71" spans="1:11" x14ac:dyDescent="0.2">
      <c r="A71" s="142"/>
      <c r="B71" s="351"/>
      <c r="C71" s="351"/>
      <c r="D71" s="352"/>
      <c r="E71" s="162"/>
      <c r="F71" s="140">
        <f>SUM(F62:F70)</f>
        <v>393</v>
      </c>
      <c r="G71" s="162"/>
      <c r="H71" s="140">
        <f>SUM(H62:H70)</f>
        <v>224</v>
      </c>
      <c r="I71" s="162"/>
      <c r="J71" s="140">
        <f>SUM(J62:J70)</f>
        <v>212</v>
      </c>
      <c r="K71" s="146">
        <f>SUM(K62:K70)</f>
        <v>829</v>
      </c>
    </row>
    <row r="72" spans="1:11" ht="9" customHeight="1" x14ac:dyDescent="0.2">
      <c r="A72" s="163"/>
      <c r="B72" s="164"/>
      <c r="C72" s="164"/>
      <c r="D72" s="165"/>
      <c r="E72" s="164"/>
      <c r="F72" s="166"/>
      <c r="G72" s="164"/>
      <c r="H72" s="166"/>
      <c r="I72" s="164"/>
      <c r="J72" s="166"/>
      <c r="K72" s="151"/>
    </row>
    <row r="73" spans="1:11" ht="33.75" x14ac:dyDescent="0.2">
      <c r="A73" s="132" t="s">
        <v>90</v>
      </c>
      <c r="B73" s="359" t="s">
        <v>29</v>
      </c>
      <c r="C73" s="360"/>
      <c r="D73" s="134" t="s">
        <v>91</v>
      </c>
      <c r="E73" s="134" t="s">
        <v>30</v>
      </c>
      <c r="F73" s="135" t="s">
        <v>52</v>
      </c>
      <c r="G73" s="133" t="s">
        <v>30</v>
      </c>
      <c r="H73" s="135" t="s">
        <v>52</v>
      </c>
      <c r="I73" s="133" t="s">
        <v>30</v>
      </c>
      <c r="J73" s="135" t="s">
        <v>52</v>
      </c>
      <c r="K73" s="134" t="s">
        <v>8</v>
      </c>
    </row>
    <row r="74" spans="1:11" ht="12" customHeight="1" x14ac:dyDescent="0.2">
      <c r="A74" s="85" t="s">
        <v>114</v>
      </c>
      <c r="B74" s="367" t="s">
        <v>115</v>
      </c>
      <c r="C74" s="368"/>
      <c r="D74" s="198">
        <v>100</v>
      </c>
      <c r="E74" s="41">
        <v>1</v>
      </c>
      <c r="F74" s="137">
        <f t="shared" ref="F74:F82" si="15">+$D74*E74</f>
        <v>100</v>
      </c>
      <c r="G74" s="42">
        <v>1</v>
      </c>
      <c r="H74" s="137">
        <f t="shared" ref="H74:H82" si="16">+$D74*G74</f>
        <v>100</v>
      </c>
      <c r="I74" s="42">
        <v>2</v>
      </c>
      <c r="J74" s="137">
        <f t="shared" ref="J74:J82" si="17">+$D74*I74</f>
        <v>200</v>
      </c>
      <c r="K74" s="138">
        <f t="shared" ref="K74:K82" si="18">SUM(F74,H74,J74)</f>
        <v>400</v>
      </c>
    </row>
    <row r="75" spans="1:11" ht="12" customHeight="1" x14ac:dyDescent="0.2">
      <c r="A75" s="85" t="s">
        <v>104</v>
      </c>
      <c r="B75" s="367" t="s">
        <v>110</v>
      </c>
      <c r="C75" s="368"/>
      <c r="D75" s="198">
        <v>98</v>
      </c>
      <c r="E75" s="41">
        <v>1</v>
      </c>
      <c r="F75" s="137">
        <f t="shared" si="15"/>
        <v>98</v>
      </c>
      <c r="G75" s="42"/>
      <c r="H75" s="137">
        <f t="shared" si="16"/>
        <v>0</v>
      </c>
      <c r="I75" s="42"/>
      <c r="J75" s="137">
        <f t="shared" si="17"/>
        <v>0</v>
      </c>
      <c r="K75" s="138">
        <f t="shared" si="18"/>
        <v>98</v>
      </c>
    </row>
    <row r="76" spans="1:11" ht="12" customHeight="1" x14ac:dyDescent="0.2">
      <c r="A76" s="38"/>
      <c r="B76" s="365"/>
      <c r="C76" s="366"/>
      <c r="D76" s="199"/>
      <c r="E76" s="43"/>
      <c r="F76" s="140">
        <f t="shared" si="15"/>
        <v>0</v>
      </c>
      <c r="G76" s="44"/>
      <c r="H76" s="140">
        <f t="shared" si="16"/>
        <v>0</v>
      </c>
      <c r="I76" s="44"/>
      <c r="J76" s="140">
        <f t="shared" si="17"/>
        <v>0</v>
      </c>
      <c r="K76" s="141">
        <f t="shared" si="18"/>
        <v>0</v>
      </c>
    </row>
    <row r="77" spans="1:11" ht="12" customHeight="1" x14ac:dyDescent="0.2">
      <c r="A77" s="38"/>
      <c r="B77" s="365"/>
      <c r="C77" s="366"/>
      <c r="D77" s="199"/>
      <c r="E77" s="43"/>
      <c r="F77" s="140">
        <f>+$D77*E77</f>
        <v>0</v>
      </c>
      <c r="G77" s="44"/>
      <c r="H77" s="140">
        <f>+$D77*G77</f>
        <v>0</v>
      </c>
      <c r="I77" s="44"/>
      <c r="J77" s="140">
        <f>+$D77*I77</f>
        <v>0</v>
      </c>
      <c r="K77" s="141">
        <f>SUM(F77,H77,J77)</f>
        <v>0</v>
      </c>
    </row>
    <row r="78" spans="1:11" ht="12" customHeight="1" x14ac:dyDescent="0.2">
      <c r="A78" s="39"/>
      <c r="B78" s="357"/>
      <c r="C78" s="358"/>
      <c r="D78" s="199"/>
      <c r="E78" s="69"/>
      <c r="F78" s="140">
        <f>+$D78*E78</f>
        <v>0</v>
      </c>
      <c r="G78" s="44"/>
      <c r="H78" s="140">
        <f>+$D78*G78</f>
        <v>0</v>
      </c>
      <c r="I78" s="44"/>
      <c r="J78" s="140">
        <f>+$D78*I78</f>
        <v>0</v>
      </c>
      <c r="K78" s="141">
        <f>SUM(F78,H78,J78)</f>
        <v>0</v>
      </c>
    </row>
    <row r="79" spans="1:11" ht="12" customHeight="1" x14ac:dyDescent="0.2">
      <c r="A79" s="38"/>
      <c r="B79" s="365"/>
      <c r="C79" s="366"/>
      <c r="D79" s="199"/>
      <c r="E79" s="43"/>
      <c r="F79" s="140">
        <f t="shared" si="15"/>
        <v>0</v>
      </c>
      <c r="G79" s="44"/>
      <c r="H79" s="140">
        <f t="shared" si="16"/>
        <v>0</v>
      </c>
      <c r="I79" s="44"/>
      <c r="J79" s="140">
        <f t="shared" si="17"/>
        <v>0</v>
      </c>
      <c r="K79" s="141">
        <f t="shared" si="18"/>
        <v>0</v>
      </c>
    </row>
    <row r="80" spans="1:11" ht="12" customHeight="1" x14ac:dyDescent="0.2">
      <c r="A80" s="38"/>
      <c r="B80" s="365"/>
      <c r="C80" s="366"/>
      <c r="D80" s="199"/>
      <c r="E80" s="43"/>
      <c r="F80" s="140">
        <f t="shared" si="15"/>
        <v>0</v>
      </c>
      <c r="G80" s="44"/>
      <c r="H80" s="140">
        <f t="shared" si="16"/>
        <v>0</v>
      </c>
      <c r="I80" s="44"/>
      <c r="J80" s="140">
        <f t="shared" si="17"/>
        <v>0</v>
      </c>
      <c r="K80" s="141">
        <f t="shared" si="18"/>
        <v>0</v>
      </c>
    </row>
    <row r="81" spans="1:11" ht="12" customHeight="1" x14ac:dyDescent="0.2">
      <c r="A81" s="39"/>
      <c r="B81" s="357"/>
      <c r="C81" s="358"/>
      <c r="D81" s="199"/>
      <c r="E81" s="69"/>
      <c r="F81" s="140">
        <f t="shared" si="15"/>
        <v>0</v>
      </c>
      <c r="G81" s="44"/>
      <c r="H81" s="140">
        <f t="shared" si="16"/>
        <v>0</v>
      </c>
      <c r="I81" s="44"/>
      <c r="J81" s="140">
        <f t="shared" si="17"/>
        <v>0</v>
      </c>
      <c r="K81" s="141">
        <f t="shared" si="18"/>
        <v>0</v>
      </c>
    </row>
    <row r="82" spans="1:11" ht="12" customHeight="1" x14ac:dyDescent="0.2">
      <c r="A82" s="39"/>
      <c r="B82" s="357"/>
      <c r="C82" s="358"/>
      <c r="D82" s="199"/>
      <c r="E82" s="69"/>
      <c r="F82" s="140">
        <f t="shared" si="15"/>
        <v>0</v>
      </c>
      <c r="G82" s="70"/>
      <c r="H82" s="140">
        <f t="shared" si="16"/>
        <v>0</v>
      </c>
      <c r="I82" s="70"/>
      <c r="J82" s="140">
        <f t="shared" si="17"/>
        <v>0</v>
      </c>
      <c r="K82" s="141">
        <f t="shared" si="18"/>
        <v>0</v>
      </c>
    </row>
    <row r="83" spans="1:11" x14ac:dyDescent="0.2">
      <c r="A83" s="142"/>
      <c r="B83" s="351"/>
      <c r="C83" s="351"/>
      <c r="D83" s="143"/>
      <c r="E83" s="162"/>
      <c r="F83" s="140">
        <f>SUM(F74:F82)</f>
        <v>198</v>
      </c>
      <c r="G83" s="162"/>
      <c r="H83" s="140">
        <f>SUM(H74:H82)</f>
        <v>100</v>
      </c>
      <c r="I83" s="162"/>
      <c r="J83" s="140">
        <f>SUM(J74:J82)</f>
        <v>200</v>
      </c>
      <c r="K83" s="146">
        <f>SUM(K74:K82)</f>
        <v>498</v>
      </c>
    </row>
    <row r="84" spans="1:11" ht="9" customHeight="1" x14ac:dyDescent="0.2">
      <c r="A84" s="163"/>
      <c r="B84" s="164"/>
      <c r="C84" s="164"/>
      <c r="D84" s="165"/>
      <c r="E84" s="164"/>
      <c r="F84" s="166"/>
      <c r="G84" s="164"/>
      <c r="H84" s="166"/>
      <c r="I84" s="164"/>
      <c r="J84" s="166"/>
      <c r="K84" s="151"/>
    </row>
    <row r="85" spans="1:11" ht="33.75" x14ac:dyDescent="0.2">
      <c r="A85" s="132" t="s">
        <v>54</v>
      </c>
      <c r="B85" s="359" t="s">
        <v>29</v>
      </c>
      <c r="C85" s="360"/>
      <c r="D85" s="134" t="s">
        <v>91</v>
      </c>
      <c r="E85" s="134" t="s">
        <v>30</v>
      </c>
      <c r="F85" s="135" t="s">
        <v>52</v>
      </c>
      <c r="G85" s="134" t="s">
        <v>30</v>
      </c>
      <c r="H85" s="135" t="s">
        <v>52</v>
      </c>
      <c r="I85" s="134" t="s">
        <v>30</v>
      </c>
      <c r="J85" s="135" t="s">
        <v>52</v>
      </c>
      <c r="K85" s="134" t="s">
        <v>8</v>
      </c>
    </row>
    <row r="86" spans="1:11" x14ac:dyDescent="0.2">
      <c r="A86" s="85" t="s">
        <v>114</v>
      </c>
      <c r="B86" s="365" t="s">
        <v>92</v>
      </c>
      <c r="C86" s="366"/>
      <c r="D86" s="198">
        <v>8</v>
      </c>
      <c r="E86" s="71">
        <v>1200</v>
      </c>
      <c r="F86" s="137">
        <f>ROUND(+$D86*E86,0)</f>
        <v>9600</v>
      </c>
      <c r="G86" s="74">
        <v>800</v>
      </c>
      <c r="H86" s="137">
        <f>ROUND(+$D86*G86,0)</f>
        <v>6400</v>
      </c>
      <c r="I86" s="74">
        <v>400</v>
      </c>
      <c r="J86" s="137">
        <f>ROUND(+$D86*I86,0)</f>
        <v>3200</v>
      </c>
      <c r="K86" s="138">
        <f>SUM(F86,H86,J86)</f>
        <v>19200</v>
      </c>
    </row>
    <row r="87" spans="1:11" ht="11.25" customHeight="1" x14ac:dyDescent="0.2">
      <c r="A87" s="85" t="s">
        <v>104</v>
      </c>
      <c r="B87" s="365" t="s">
        <v>93</v>
      </c>
      <c r="C87" s="366"/>
      <c r="D87" s="198">
        <v>10000</v>
      </c>
      <c r="E87" s="71">
        <v>0.5</v>
      </c>
      <c r="F87" s="137">
        <f t="shared" ref="F87:F102" si="19">ROUND(+$D87*E87,0)</f>
        <v>5000</v>
      </c>
      <c r="G87" s="74">
        <v>0.3</v>
      </c>
      <c r="H87" s="137">
        <f t="shared" ref="H87:H102" si="20">ROUND(+$D87*G87,0)</f>
        <v>3000</v>
      </c>
      <c r="I87" s="74">
        <v>0.2</v>
      </c>
      <c r="J87" s="137">
        <f t="shared" ref="J87:J102" si="21">ROUND(+$D87*I87,0)</f>
        <v>2000</v>
      </c>
      <c r="K87" s="138">
        <f>SUM(F87,H87,J87)</f>
        <v>10000</v>
      </c>
    </row>
    <row r="88" spans="1:11" ht="11.25" customHeight="1" x14ac:dyDescent="0.2">
      <c r="A88" s="40"/>
      <c r="B88" s="355"/>
      <c r="C88" s="356"/>
      <c r="D88" s="199"/>
      <c r="E88" s="72"/>
      <c r="F88" s="140">
        <f t="shared" si="19"/>
        <v>0</v>
      </c>
      <c r="G88" s="75"/>
      <c r="H88" s="140">
        <f t="shared" si="20"/>
        <v>0</v>
      </c>
      <c r="I88" s="75"/>
      <c r="J88" s="140">
        <f t="shared" si="21"/>
        <v>0</v>
      </c>
      <c r="K88" s="141">
        <f>SUM(F88,H88,J88)</f>
        <v>0</v>
      </c>
    </row>
    <row r="89" spans="1:11" ht="11.25" customHeight="1" x14ac:dyDescent="0.2">
      <c r="A89" s="40"/>
      <c r="B89" s="355"/>
      <c r="C89" s="356"/>
      <c r="D89" s="199"/>
      <c r="E89" s="72"/>
      <c r="F89" s="140">
        <f t="shared" si="19"/>
        <v>0</v>
      </c>
      <c r="G89" s="75"/>
      <c r="H89" s="140">
        <f t="shared" si="20"/>
        <v>0</v>
      </c>
      <c r="I89" s="75"/>
      <c r="J89" s="140">
        <f t="shared" si="21"/>
        <v>0</v>
      </c>
      <c r="K89" s="141">
        <f t="shared" ref="K89:K98" si="22">SUM(F89,H89,J89)</f>
        <v>0</v>
      </c>
    </row>
    <row r="90" spans="1:11" ht="11.25" customHeight="1" x14ac:dyDescent="0.2">
      <c r="A90" s="40"/>
      <c r="B90" s="355"/>
      <c r="C90" s="356"/>
      <c r="D90" s="199"/>
      <c r="E90" s="72"/>
      <c r="F90" s="140">
        <f t="shared" si="19"/>
        <v>0</v>
      </c>
      <c r="G90" s="75"/>
      <c r="H90" s="140">
        <f t="shared" si="20"/>
        <v>0</v>
      </c>
      <c r="I90" s="75"/>
      <c r="J90" s="140">
        <f t="shared" si="21"/>
        <v>0</v>
      </c>
      <c r="K90" s="141">
        <f>SUM(F90,H90,J90)</f>
        <v>0</v>
      </c>
    </row>
    <row r="91" spans="1:11" ht="11.25" customHeight="1" x14ac:dyDescent="0.2">
      <c r="A91" s="40"/>
      <c r="B91" s="355"/>
      <c r="C91" s="356"/>
      <c r="D91" s="199"/>
      <c r="E91" s="72"/>
      <c r="F91" s="140">
        <f t="shared" si="19"/>
        <v>0</v>
      </c>
      <c r="G91" s="75"/>
      <c r="H91" s="140">
        <f t="shared" si="20"/>
        <v>0</v>
      </c>
      <c r="I91" s="75"/>
      <c r="J91" s="140">
        <f t="shared" si="21"/>
        <v>0</v>
      </c>
      <c r="K91" s="141">
        <f>SUM(F91,H91,J91)</f>
        <v>0</v>
      </c>
    </row>
    <row r="92" spans="1:11" x14ac:dyDescent="0.2">
      <c r="A92" s="39"/>
      <c r="B92" s="353"/>
      <c r="C92" s="354"/>
      <c r="D92" s="199"/>
      <c r="E92" s="73"/>
      <c r="F92" s="140">
        <f t="shared" si="19"/>
        <v>0</v>
      </c>
      <c r="G92" s="76"/>
      <c r="H92" s="140">
        <f t="shared" si="20"/>
        <v>0</v>
      </c>
      <c r="I92" s="76"/>
      <c r="J92" s="140">
        <f t="shared" si="21"/>
        <v>0</v>
      </c>
      <c r="K92" s="141">
        <f>SUM(F92,H92,J92)</f>
        <v>0</v>
      </c>
    </row>
    <row r="93" spans="1:11" ht="11.25" customHeight="1" x14ac:dyDescent="0.2">
      <c r="A93" s="40"/>
      <c r="B93" s="355"/>
      <c r="C93" s="356"/>
      <c r="D93" s="199"/>
      <c r="E93" s="72"/>
      <c r="F93" s="140">
        <f t="shared" si="19"/>
        <v>0</v>
      </c>
      <c r="G93" s="75"/>
      <c r="H93" s="140">
        <f t="shared" si="20"/>
        <v>0</v>
      </c>
      <c r="I93" s="75"/>
      <c r="J93" s="140">
        <f t="shared" si="21"/>
        <v>0</v>
      </c>
      <c r="K93" s="141">
        <f>SUM(F93,H93,J93)</f>
        <v>0</v>
      </c>
    </row>
    <row r="94" spans="1:11" x14ac:dyDescent="0.2">
      <c r="A94" s="39"/>
      <c r="B94" s="353"/>
      <c r="C94" s="354"/>
      <c r="D94" s="199"/>
      <c r="E94" s="73"/>
      <c r="F94" s="140">
        <f t="shared" si="19"/>
        <v>0</v>
      </c>
      <c r="G94" s="76"/>
      <c r="H94" s="140">
        <f t="shared" si="20"/>
        <v>0</v>
      </c>
      <c r="I94" s="76"/>
      <c r="J94" s="140">
        <f t="shared" si="21"/>
        <v>0</v>
      </c>
      <c r="K94" s="141">
        <f>SUM(F94,H94,J94)</f>
        <v>0</v>
      </c>
    </row>
    <row r="95" spans="1:11" ht="11.25" customHeight="1" x14ac:dyDescent="0.2">
      <c r="A95" s="40"/>
      <c r="B95" s="355"/>
      <c r="C95" s="356"/>
      <c r="D95" s="199"/>
      <c r="E95" s="72"/>
      <c r="F95" s="140">
        <f t="shared" si="19"/>
        <v>0</v>
      </c>
      <c r="G95" s="75"/>
      <c r="H95" s="140">
        <f t="shared" si="20"/>
        <v>0</v>
      </c>
      <c r="I95" s="75"/>
      <c r="J95" s="140">
        <f t="shared" si="21"/>
        <v>0</v>
      </c>
      <c r="K95" s="141">
        <f t="shared" si="22"/>
        <v>0</v>
      </c>
    </row>
    <row r="96" spans="1:11" ht="11.25" customHeight="1" x14ac:dyDescent="0.2">
      <c r="A96" s="40"/>
      <c r="B96" s="355"/>
      <c r="C96" s="356"/>
      <c r="D96" s="199"/>
      <c r="E96" s="72"/>
      <c r="F96" s="140">
        <f t="shared" si="19"/>
        <v>0</v>
      </c>
      <c r="G96" s="75"/>
      <c r="H96" s="140">
        <f t="shared" si="20"/>
        <v>0</v>
      </c>
      <c r="I96" s="75"/>
      <c r="J96" s="140">
        <f t="shared" si="21"/>
        <v>0</v>
      </c>
      <c r="K96" s="141">
        <f t="shared" si="22"/>
        <v>0</v>
      </c>
    </row>
    <row r="97" spans="1:11" ht="11.25" customHeight="1" x14ac:dyDescent="0.2">
      <c r="A97" s="40"/>
      <c r="B97" s="355"/>
      <c r="C97" s="356"/>
      <c r="D97" s="199"/>
      <c r="E97" s="72"/>
      <c r="F97" s="140">
        <f t="shared" si="19"/>
        <v>0</v>
      </c>
      <c r="G97" s="75"/>
      <c r="H97" s="140">
        <f t="shared" si="20"/>
        <v>0</v>
      </c>
      <c r="I97" s="75"/>
      <c r="J97" s="140">
        <f t="shared" si="21"/>
        <v>0</v>
      </c>
      <c r="K97" s="141">
        <f t="shared" si="22"/>
        <v>0</v>
      </c>
    </row>
    <row r="98" spans="1:11" x14ac:dyDescent="0.2">
      <c r="A98" s="39"/>
      <c r="B98" s="353"/>
      <c r="C98" s="354"/>
      <c r="D98" s="199"/>
      <c r="E98" s="73"/>
      <c r="F98" s="140">
        <f t="shared" si="19"/>
        <v>0</v>
      </c>
      <c r="G98" s="76"/>
      <c r="H98" s="140">
        <f t="shared" si="20"/>
        <v>0</v>
      </c>
      <c r="I98" s="76"/>
      <c r="J98" s="140">
        <f t="shared" si="21"/>
        <v>0</v>
      </c>
      <c r="K98" s="141">
        <f t="shared" si="22"/>
        <v>0</v>
      </c>
    </row>
    <row r="99" spans="1:11" ht="11.25" customHeight="1" x14ac:dyDescent="0.2">
      <c r="A99" s="40"/>
      <c r="B99" s="355"/>
      <c r="C99" s="356"/>
      <c r="D99" s="199"/>
      <c r="E99" s="72"/>
      <c r="F99" s="140">
        <f t="shared" si="19"/>
        <v>0</v>
      </c>
      <c r="G99" s="75"/>
      <c r="H99" s="140">
        <f t="shared" si="20"/>
        <v>0</v>
      </c>
      <c r="I99" s="75"/>
      <c r="J99" s="140">
        <f t="shared" si="21"/>
        <v>0</v>
      </c>
      <c r="K99" s="141">
        <f>SUM(F99,H99,J99)</f>
        <v>0</v>
      </c>
    </row>
    <row r="100" spans="1:11" ht="11.25" customHeight="1" x14ac:dyDescent="0.2">
      <c r="A100" s="40"/>
      <c r="B100" s="355"/>
      <c r="C100" s="356"/>
      <c r="D100" s="199"/>
      <c r="E100" s="72"/>
      <c r="F100" s="140">
        <f t="shared" si="19"/>
        <v>0</v>
      </c>
      <c r="G100" s="75"/>
      <c r="H100" s="140">
        <f t="shared" si="20"/>
        <v>0</v>
      </c>
      <c r="I100" s="75"/>
      <c r="J100" s="140">
        <f t="shared" si="21"/>
        <v>0</v>
      </c>
      <c r="K100" s="141">
        <f>SUM(F100,H100,J100)</f>
        <v>0</v>
      </c>
    </row>
    <row r="101" spans="1:11" x14ac:dyDescent="0.2">
      <c r="A101" s="39"/>
      <c r="B101" s="353"/>
      <c r="C101" s="354"/>
      <c r="D101" s="199"/>
      <c r="E101" s="73"/>
      <c r="F101" s="140">
        <f t="shared" si="19"/>
        <v>0</v>
      </c>
      <c r="G101" s="76"/>
      <c r="H101" s="140">
        <f t="shared" si="20"/>
        <v>0</v>
      </c>
      <c r="I101" s="76"/>
      <c r="J101" s="140">
        <f t="shared" si="21"/>
        <v>0</v>
      </c>
      <c r="K101" s="141">
        <f>SUM(F101,H101,J101)</f>
        <v>0</v>
      </c>
    </row>
    <row r="102" spans="1:11" x14ac:dyDescent="0.2">
      <c r="A102" s="39"/>
      <c r="B102" s="353"/>
      <c r="C102" s="354"/>
      <c r="D102" s="199"/>
      <c r="E102" s="73"/>
      <c r="F102" s="140">
        <f t="shared" si="19"/>
        <v>0</v>
      </c>
      <c r="G102" s="76"/>
      <c r="H102" s="140">
        <f t="shared" si="20"/>
        <v>0</v>
      </c>
      <c r="I102" s="76"/>
      <c r="J102" s="140">
        <f t="shared" si="21"/>
        <v>0</v>
      </c>
      <c r="K102" s="141">
        <f>SUM(F102,H102,J102)</f>
        <v>0</v>
      </c>
    </row>
    <row r="103" spans="1:11" x14ac:dyDescent="0.2">
      <c r="A103" s="142"/>
      <c r="B103" s="351"/>
      <c r="C103" s="351"/>
      <c r="D103" s="153"/>
      <c r="E103" s="162"/>
      <c r="F103" s="140">
        <f>SUM(F86:F102)</f>
        <v>14600</v>
      </c>
      <c r="G103" s="162"/>
      <c r="H103" s="140">
        <f>SUM(H86:H102)</f>
        <v>9400</v>
      </c>
      <c r="I103" s="162"/>
      <c r="J103" s="140">
        <f>SUM(J86:J102)</f>
        <v>5200</v>
      </c>
      <c r="K103" s="146">
        <f>SUM(K86:K102)</f>
        <v>29200</v>
      </c>
    </row>
    <row r="104" spans="1:11" ht="9" customHeight="1" x14ac:dyDescent="0.2">
      <c r="A104" s="163"/>
      <c r="B104" s="164"/>
      <c r="C104" s="164"/>
      <c r="D104" s="165"/>
      <c r="E104" s="164"/>
      <c r="F104" s="166"/>
      <c r="G104" s="164"/>
      <c r="H104" s="166"/>
      <c r="I104" s="164"/>
      <c r="J104" s="166"/>
      <c r="K104" s="151"/>
    </row>
    <row r="105" spans="1:11" ht="36.75" customHeight="1" x14ac:dyDescent="0.2">
      <c r="A105" s="132" t="s">
        <v>31</v>
      </c>
      <c r="B105" s="359" t="s">
        <v>29</v>
      </c>
      <c r="C105" s="360"/>
      <c r="D105" s="134" t="s">
        <v>91</v>
      </c>
      <c r="E105" s="134" t="s">
        <v>30</v>
      </c>
      <c r="F105" s="135" t="s">
        <v>52</v>
      </c>
      <c r="G105" s="134" t="s">
        <v>30</v>
      </c>
      <c r="H105" s="135" t="s">
        <v>52</v>
      </c>
      <c r="I105" s="134" t="s">
        <v>30</v>
      </c>
      <c r="J105" s="135" t="s">
        <v>52</v>
      </c>
      <c r="K105" s="134" t="s">
        <v>8</v>
      </c>
    </row>
    <row r="106" spans="1:11" ht="12" customHeight="1" x14ac:dyDescent="0.2">
      <c r="A106" s="85" t="s">
        <v>116</v>
      </c>
      <c r="B106" s="367" t="s">
        <v>32</v>
      </c>
      <c r="C106" s="368"/>
      <c r="D106" s="198">
        <v>599</v>
      </c>
      <c r="E106" s="71">
        <v>1</v>
      </c>
      <c r="F106" s="137">
        <f>ROUND(+$D106*E106,0)</f>
        <v>599</v>
      </c>
      <c r="G106" s="74">
        <v>1</v>
      </c>
      <c r="H106" s="137">
        <f>ROUND(+$D106*G106,0)</f>
        <v>599</v>
      </c>
      <c r="I106" s="74">
        <v>1</v>
      </c>
      <c r="J106" s="137">
        <f>ROUND(+$D106*I106,0)</f>
        <v>599</v>
      </c>
      <c r="K106" s="138">
        <f>SUM(F106,H106,J106)</f>
        <v>1797</v>
      </c>
    </row>
    <row r="107" spans="1:11" ht="12" customHeight="1" x14ac:dyDescent="0.2">
      <c r="A107" s="85" t="s">
        <v>117</v>
      </c>
      <c r="B107" s="367" t="s">
        <v>94</v>
      </c>
      <c r="C107" s="368"/>
      <c r="D107" s="198">
        <v>300</v>
      </c>
      <c r="E107" s="71">
        <v>1</v>
      </c>
      <c r="F107" s="137">
        <f t="shared" ref="F107:F122" si="23">ROUND(+$D107*E107,0)</f>
        <v>300</v>
      </c>
      <c r="G107" s="74">
        <v>1</v>
      </c>
      <c r="H107" s="137">
        <f t="shared" ref="H107:H122" si="24">ROUND(+$D107*G107,0)</f>
        <v>300</v>
      </c>
      <c r="I107" s="74">
        <v>1</v>
      </c>
      <c r="J107" s="137">
        <f t="shared" ref="J107:J122" si="25">ROUND(+$D107*I107,0)</f>
        <v>300</v>
      </c>
      <c r="K107" s="138">
        <f>SUM(F107,H107,J107)</f>
        <v>900</v>
      </c>
    </row>
    <row r="108" spans="1:11" ht="12" customHeight="1" x14ac:dyDescent="0.2">
      <c r="A108" s="39"/>
      <c r="B108" s="357"/>
      <c r="C108" s="358"/>
      <c r="D108" s="199"/>
      <c r="E108" s="73"/>
      <c r="F108" s="140">
        <f t="shared" si="23"/>
        <v>0</v>
      </c>
      <c r="G108" s="76"/>
      <c r="H108" s="140">
        <f t="shared" si="24"/>
        <v>0</v>
      </c>
      <c r="I108" s="76"/>
      <c r="J108" s="140">
        <f t="shared" si="25"/>
        <v>0</v>
      </c>
      <c r="K108" s="141">
        <f>SUM(F108,H108,J108)</f>
        <v>0</v>
      </c>
    </row>
    <row r="109" spans="1:11" ht="12" customHeight="1" x14ac:dyDescent="0.2">
      <c r="A109" s="39"/>
      <c r="B109" s="357"/>
      <c r="C109" s="358"/>
      <c r="D109" s="199"/>
      <c r="E109" s="73"/>
      <c r="F109" s="140">
        <f t="shared" si="23"/>
        <v>0</v>
      </c>
      <c r="G109" s="76"/>
      <c r="H109" s="140">
        <f t="shared" si="24"/>
        <v>0</v>
      </c>
      <c r="I109" s="76"/>
      <c r="J109" s="140">
        <f t="shared" si="25"/>
        <v>0</v>
      </c>
      <c r="K109" s="141">
        <f t="shared" ref="K109:K114" si="26">SUM(F109,H109,J109)</f>
        <v>0</v>
      </c>
    </row>
    <row r="110" spans="1:11" ht="12" customHeight="1" x14ac:dyDescent="0.2">
      <c r="A110" s="39"/>
      <c r="B110" s="357"/>
      <c r="C110" s="358"/>
      <c r="D110" s="199"/>
      <c r="E110" s="73"/>
      <c r="F110" s="140">
        <f t="shared" si="23"/>
        <v>0</v>
      </c>
      <c r="G110" s="76"/>
      <c r="H110" s="140">
        <f t="shared" si="24"/>
        <v>0</v>
      </c>
      <c r="I110" s="76"/>
      <c r="J110" s="140">
        <f t="shared" si="25"/>
        <v>0</v>
      </c>
      <c r="K110" s="141">
        <f t="shared" si="26"/>
        <v>0</v>
      </c>
    </row>
    <row r="111" spans="1:11" ht="12" customHeight="1" x14ac:dyDescent="0.2">
      <c r="A111" s="39"/>
      <c r="B111" s="357"/>
      <c r="C111" s="358"/>
      <c r="D111" s="199"/>
      <c r="E111" s="73"/>
      <c r="F111" s="140">
        <f t="shared" si="23"/>
        <v>0</v>
      </c>
      <c r="G111" s="76"/>
      <c r="H111" s="140">
        <f t="shared" si="24"/>
        <v>0</v>
      </c>
      <c r="I111" s="76"/>
      <c r="J111" s="140">
        <f t="shared" si="25"/>
        <v>0</v>
      </c>
      <c r="K111" s="141">
        <f>SUM(F111,H111,J111)</f>
        <v>0</v>
      </c>
    </row>
    <row r="112" spans="1:11" ht="12" customHeight="1" x14ac:dyDescent="0.2">
      <c r="A112" s="39"/>
      <c r="B112" s="357"/>
      <c r="C112" s="358"/>
      <c r="D112" s="199"/>
      <c r="E112" s="73"/>
      <c r="F112" s="140">
        <f t="shared" si="23"/>
        <v>0</v>
      </c>
      <c r="G112" s="76"/>
      <c r="H112" s="140">
        <f t="shared" si="24"/>
        <v>0</v>
      </c>
      <c r="I112" s="76"/>
      <c r="J112" s="140">
        <f t="shared" si="25"/>
        <v>0</v>
      </c>
      <c r="K112" s="141">
        <f t="shared" si="26"/>
        <v>0</v>
      </c>
    </row>
    <row r="113" spans="1:11" ht="12" customHeight="1" x14ac:dyDescent="0.2">
      <c r="A113" s="39"/>
      <c r="B113" s="357"/>
      <c r="C113" s="358"/>
      <c r="D113" s="199"/>
      <c r="E113" s="73"/>
      <c r="F113" s="140">
        <f t="shared" si="23"/>
        <v>0</v>
      </c>
      <c r="G113" s="76"/>
      <c r="H113" s="140">
        <f t="shared" si="24"/>
        <v>0</v>
      </c>
      <c r="I113" s="76"/>
      <c r="J113" s="140">
        <f t="shared" si="25"/>
        <v>0</v>
      </c>
      <c r="K113" s="141">
        <f t="shared" si="26"/>
        <v>0</v>
      </c>
    </row>
    <row r="114" spans="1:11" ht="12" customHeight="1" x14ac:dyDescent="0.2">
      <c r="A114" s="39"/>
      <c r="B114" s="357"/>
      <c r="C114" s="358"/>
      <c r="D114" s="199"/>
      <c r="E114" s="73"/>
      <c r="F114" s="140">
        <f t="shared" si="23"/>
        <v>0</v>
      </c>
      <c r="G114" s="76"/>
      <c r="H114" s="140">
        <f t="shared" si="24"/>
        <v>0</v>
      </c>
      <c r="I114" s="76"/>
      <c r="J114" s="140">
        <f t="shared" si="25"/>
        <v>0</v>
      </c>
      <c r="K114" s="141">
        <f t="shared" si="26"/>
        <v>0</v>
      </c>
    </row>
    <row r="115" spans="1:11" ht="12" customHeight="1" x14ac:dyDescent="0.2">
      <c r="A115" s="39"/>
      <c r="B115" s="357"/>
      <c r="C115" s="358"/>
      <c r="D115" s="199"/>
      <c r="E115" s="73"/>
      <c r="F115" s="140">
        <f t="shared" si="23"/>
        <v>0</v>
      </c>
      <c r="G115" s="76"/>
      <c r="H115" s="140">
        <f t="shared" si="24"/>
        <v>0</v>
      </c>
      <c r="I115" s="76"/>
      <c r="J115" s="140">
        <f t="shared" si="25"/>
        <v>0</v>
      </c>
      <c r="K115" s="141">
        <f t="shared" ref="K115:K122" si="27">SUM(F115,H115,J115)</f>
        <v>0</v>
      </c>
    </row>
    <row r="116" spans="1:11" ht="12" customHeight="1" x14ac:dyDescent="0.2">
      <c r="A116" s="39"/>
      <c r="B116" s="357"/>
      <c r="C116" s="358"/>
      <c r="D116" s="199"/>
      <c r="E116" s="73"/>
      <c r="F116" s="140">
        <f t="shared" si="23"/>
        <v>0</v>
      </c>
      <c r="G116" s="76"/>
      <c r="H116" s="140">
        <f t="shared" si="24"/>
        <v>0</v>
      </c>
      <c r="I116" s="76"/>
      <c r="J116" s="140">
        <f t="shared" si="25"/>
        <v>0</v>
      </c>
      <c r="K116" s="141">
        <f t="shared" si="27"/>
        <v>0</v>
      </c>
    </row>
    <row r="117" spans="1:11" ht="12" customHeight="1" x14ac:dyDescent="0.2">
      <c r="A117" s="39"/>
      <c r="B117" s="357"/>
      <c r="C117" s="358"/>
      <c r="D117" s="199"/>
      <c r="E117" s="73"/>
      <c r="F117" s="140">
        <f t="shared" si="23"/>
        <v>0</v>
      </c>
      <c r="G117" s="76"/>
      <c r="H117" s="140">
        <f t="shared" si="24"/>
        <v>0</v>
      </c>
      <c r="I117" s="76"/>
      <c r="J117" s="140">
        <f t="shared" si="25"/>
        <v>0</v>
      </c>
      <c r="K117" s="141">
        <f t="shared" si="27"/>
        <v>0</v>
      </c>
    </row>
    <row r="118" spans="1:11" ht="12" customHeight="1" x14ac:dyDescent="0.2">
      <c r="A118" s="39"/>
      <c r="B118" s="357"/>
      <c r="C118" s="358"/>
      <c r="D118" s="199"/>
      <c r="E118" s="73"/>
      <c r="F118" s="140">
        <f t="shared" si="23"/>
        <v>0</v>
      </c>
      <c r="G118" s="76"/>
      <c r="H118" s="140">
        <f t="shared" si="24"/>
        <v>0</v>
      </c>
      <c r="I118" s="76"/>
      <c r="J118" s="140">
        <f t="shared" si="25"/>
        <v>0</v>
      </c>
      <c r="K118" s="141">
        <f t="shared" si="27"/>
        <v>0</v>
      </c>
    </row>
    <row r="119" spans="1:11" ht="12" customHeight="1" x14ac:dyDescent="0.2">
      <c r="A119" s="39"/>
      <c r="B119" s="357"/>
      <c r="C119" s="358"/>
      <c r="D119" s="199"/>
      <c r="E119" s="73"/>
      <c r="F119" s="140">
        <f t="shared" si="23"/>
        <v>0</v>
      </c>
      <c r="G119" s="76"/>
      <c r="H119" s="140">
        <f t="shared" si="24"/>
        <v>0</v>
      </c>
      <c r="I119" s="76"/>
      <c r="J119" s="140">
        <f t="shared" si="25"/>
        <v>0</v>
      </c>
      <c r="K119" s="141">
        <f t="shared" si="27"/>
        <v>0</v>
      </c>
    </row>
    <row r="120" spans="1:11" ht="12" customHeight="1" x14ac:dyDescent="0.2">
      <c r="A120" s="39"/>
      <c r="B120" s="357"/>
      <c r="C120" s="358"/>
      <c r="D120" s="199"/>
      <c r="E120" s="73"/>
      <c r="F120" s="140">
        <f t="shared" si="23"/>
        <v>0</v>
      </c>
      <c r="G120" s="76"/>
      <c r="H120" s="140">
        <f t="shared" si="24"/>
        <v>0</v>
      </c>
      <c r="I120" s="76"/>
      <c r="J120" s="140">
        <f t="shared" si="25"/>
        <v>0</v>
      </c>
      <c r="K120" s="141">
        <f t="shared" si="27"/>
        <v>0</v>
      </c>
    </row>
    <row r="121" spans="1:11" ht="12" customHeight="1" x14ac:dyDescent="0.2">
      <c r="A121" s="39"/>
      <c r="B121" s="357"/>
      <c r="C121" s="358"/>
      <c r="D121" s="199"/>
      <c r="E121" s="73"/>
      <c r="F121" s="140">
        <f t="shared" si="23"/>
        <v>0</v>
      </c>
      <c r="G121" s="76"/>
      <c r="H121" s="140">
        <f t="shared" si="24"/>
        <v>0</v>
      </c>
      <c r="I121" s="76"/>
      <c r="J121" s="140">
        <f t="shared" si="25"/>
        <v>0</v>
      </c>
      <c r="K121" s="141">
        <f t="shared" si="27"/>
        <v>0</v>
      </c>
    </row>
    <row r="122" spans="1:11" ht="12" customHeight="1" x14ac:dyDescent="0.2">
      <c r="A122" s="39"/>
      <c r="B122" s="357"/>
      <c r="C122" s="358"/>
      <c r="D122" s="199"/>
      <c r="E122" s="73"/>
      <c r="F122" s="140">
        <f t="shared" si="23"/>
        <v>0</v>
      </c>
      <c r="G122" s="76"/>
      <c r="H122" s="140">
        <f t="shared" si="24"/>
        <v>0</v>
      </c>
      <c r="I122" s="76"/>
      <c r="J122" s="140">
        <f t="shared" si="25"/>
        <v>0</v>
      </c>
      <c r="K122" s="141">
        <f t="shared" si="27"/>
        <v>0</v>
      </c>
    </row>
    <row r="123" spans="1:11" x14ac:dyDescent="0.2">
      <c r="A123" s="142"/>
      <c r="B123" s="351"/>
      <c r="C123" s="351"/>
      <c r="D123" s="143"/>
      <c r="E123" s="162"/>
      <c r="F123" s="140">
        <f>SUM(F106:F122)</f>
        <v>899</v>
      </c>
      <c r="G123" s="162"/>
      <c r="H123" s="140">
        <f>SUM(H106:H122)</f>
        <v>899</v>
      </c>
      <c r="I123" s="162"/>
      <c r="J123" s="140">
        <f>SUM(J106:J122)</f>
        <v>899</v>
      </c>
      <c r="K123" s="146">
        <f>SUM(K106:K122)</f>
        <v>2697</v>
      </c>
    </row>
    <row r="124" spans="1:11" ht="9" customHeight="1" x14ac:dyDescent="0.2">
      <c r="A124" s="163"/>
      <c r="B124" s="164"/>
      <c r="C124" s="164"/>
      <c r="D124" s="165"/>
      <c r="E124" s="164"/>
      <c r="F124" s="166"/>
      <c r="G124" s="164"/>
      <c r="H124" s="166"/>
      <c r="I124" s="164"/>
      <c r="J124" s="166"/>
      <c r="K124" s="151"/>
    </row>
    <row r="125" spans="1:11" ht="33.75" x14ac:dyDescent="0.2">
      <c r="A125" s="132" t="s">
        <v>41</v>
      </c>
      <c r="B125" s="359" t="s">
        <v>29</v>
      </c>
      <c r="C125" s="360"/>
      <c r="D125" s="134" t="s">
        <v>91</v>
      </c>
      <c r="E125" s="134" t="s">
        <v>30</v>
      </c>
      <c r="F125" s="135" t="s">
        <v>52</v>
      </c>
      <c r="G125" s="134" t="s">
        <v>30</v>
      </c>
      <c r="H125" s="135" t="s">
        <v>52</v>
      </c>
      <c r="I125" s="134" t="s">
        <v>30</v>
      </c>
      <c r="J125" s="135" t="s">
        <v>52</v>
      </c>
      <c r="K125" s="134" t="s">
        <v>8</v>
      </c>
    </row>
    <row r="126" spans="1:11" ht="12" customHeight="1" x14ac:dyDescent="0.2">
      <c r="A126" s="85" t="s">
        <v>114</v>
      </c>
      <c r="B126" s="367" t="s">
        <v>42</v>
      </c>
      <c r="C126" s="368"/>
      <c r="D126" s="198">
        <v>500</v>
      </c>
      <c r="E126" s="71">
        <v>1</v>
      </c>
      <c r="F126" s="137">
        <f>ROUND(+$D126*E126,0)</f>
        <v>500</v>
      </c>
      <c r="G126" s="74">
        <v>2</v>
      </c>
      <c r="H126" s="137">
        <f>ROUND(+$D126*G126,0)</f>
        <v>1000</v>
      </c>
      <c r="I126" s="74">
        <v>1</v>
      </c>
      <c r="J126" s="137">
        <f>ROUND(+$D126*I126,0)</f>
        <v>500</v>
      </c>
      <c r="K126" s="138">
        <f t="shared" ref="K126:K150" si="28">SUM(F126,H126,J126)</f>
        <v>2000</v>
      </c>
    </row>
    <row r="127" spans="1:11" ht="12" customHeight="1" x14ac:dyDescent="0.2">
      <c r="A127" s="85"/>
      <c r="B127" s="357"/>
      <c r="C127" s="358"/>
      <c r="D127" s="199"/>
      <c r="E127" s="73"/>
      <c r="F127" s="140">
        <f t="shared" ref="F127:F150" si="29">ROUND(+$D127*E127,0)</f>
        <v>0</v>
      </c>
      <c r="G127" s="76"/>
      <c r="H127" s="140">
        <f t="shared" ref="H127:H150" si="30">ROUND(+$D127*G127,0)</f>
        <v>0</v>
      </c>
      <c r="I127" s="76"/>
      <c r="J127" s="140">
        <f t="shared" ref="J127:J150" si="31">ROUND(+$D127*I127,0)</f>
        <v>0</v>
      </c>
      <c r="K127" s="141">
        <f t="shared" si="28"/>
        <v>0</v>
      </c>
    </row>
    <row r="128" spans="1:11" ht="12" customHeight="1" x14ac:dyDescent="0.2">
      <c r="A128" s="39"/>
      <c r="B128" s="357"/>
      <c r="C128" s="358"/>
      <c r="D128" s="199"/>
      <c r="E128" s="73"/>
      <c r="F128" s="140">
        <f t="shared" si="29"/>
        <v>0</v>
      </c>
      <c r="G128" s="76"/>
      <c r="H128" s="140">
        <f t="shared" si="30"/>
        <v>0</v>
      </c>
      <c r="I128" s="76"/>
      <c r="J128" s="140">
        <f t="shared" si="31"/>
        <v>0</v>
      </c>
      <c r="K128" s="141">
        <f t="shared" si="28"/>
        <v>0</v>
      </c>
    </row>
    <row r="129" spans="1:11" ht="12" customHeight="1" x14ac:dyDescent="0.2">
      <c r="A129" s="85"/>
      <c r="B129" s="357"/>
      <c r="C129" s="358"/>
      <c r="D129" s="199"/>
      <c r="E129" s="73"/>
      <c r="F129" s="140">
        <f t="shared" si="29"/>
        <v>0</v>
      </c>
      <c r="G129" s="76"/>
      <c r="H129" s="140">
        <f t="shared" si="30"/>
        <v>0</v>
      </c>
      <c r="I129" s="76"/>
      <c r="J129" s="140">
        <f t="shared" si="31"/>
        <v>0</v>
      </c>
      <c r="K129" s="141">
        <f t="shared" si="28"/>
        <v>0</v>
      </c>
    </row>
    <row r="130" spans="1:11" ht="12" customHeight="1" x14ac:dyDescent="0.2">
      <c r="A130" s="39"/>
      <c r="B130" s="357"/>
      <c r="C130" s="358"/>
      <c r="D130" s="199"/>
      <c r="E130" s="73"/>
      <c r="F130" s="140">
        <f t="shared" si="29"/>
        <v>0</v>
      </c>
      <c r="G130" s="76"/>
      <c r="H130" s="140">
        <f t="shared" si="30"/>
        <v>0</v>
      </c>
      <c r="I130" s="76"/>
      <c r="J130" s="140">
        <f t="shared" si="31"/>
        <v>0</v>
      </c>
      <c r="K130" s="141">
        <f t="shared" si="28"/>
        <v>0</v>
      </c>
    </row>
    <row r="131" spans="1:11" ht="12" customHeight="1" x14ac:dyDescent="0.2">
      <c r="A131" s="85"/>
      <c r="B131" s="357"/>
      <c r="C131" s="358"/>
      <c r="D131" s="199"/>
      <c r="E131" s="73"/>
      <c r="F131" s="140">
        <f t="shared" si="29"/>
        <v>0</v>
      </c>
      <c r="G131" s="76"/>
      <c r="H131" s="140">
        <f t="shared" si="30"/>
        <v>0</v>
      </c>
      <c r="I131" s="76"/>
      <c r="J131" s="140">
        <f t="shared" si="31"/>
        <v>0</v>
      </c>
      <c r="K131" s="141">
        <f t="shared" si="28"/>
        <v>0</v>
      </c>
    </row>
    <row r="132" spans="1:11" ht="12" customHeight="1" x14ac:dyDescent="0.2">
      <c r="A132" s="39"/>
      <c r="B132" s="357"/>
      <c r="C132" s="358"/>
      <c r="D132" s="199"/>
      <c r="E132" s="73"/>
      <c r="F132" s="140">
        <f t="shared" si="29"/>
        <v>0</v>
      </c>
      <c r="G132" s="76"/>
      <c r="H132" s="140">
        <f t="shared" si="30"/>
        <v>0</v>
      </c>
      <c r="I132" s="76"/>
      <c r="J132" s="140">
        <f t="shared" si="31"/>
        <v>0</v>
      </c>
      <c r="K132" s="141">
        <f t="shared" si="28"/>
        <v>0</v>
      </c>
    </row>
    <row r="133" spans="1:11" ht="12" customHeight="1" x14ac:dyDescent="0.2">
      <c r="A133" s="85"/>
      <c r="B133" s="357"/>
      <c r="C133" s="358"/>
      <c r="D133" s="199"/>
      <c r="E133" s="73"/>
      <c r="F133" s="140">
        <f t="shared" si="29"/>
        <v>0</v>
      </c>
      <c r="G133" s="76"/>
      <c r="H133" s="140">
        <f t="shared" si="30"/>
        <v>0</v>
      </c>
      <c r="I133" s="76"/>
      <c r="J133" s="140">
        <f t="shared" si="31"/>
        <v>0</v>
      </c>
      <c r="K133" s="141">
        <f t="shared" si="28"/>
        <v>0</v>
      </c>
    </row>
    <row r="134" spans="1:11" ht="12" customHeight="1" x14ac:dyDescent="0.2">
      <c r="A134" s="39"/>
      <c r="B134" s="357"/>
      <c r="C134" s="358"/>
      <c r="D134" s="199"/>
      <c r="E134" s="73"/>
      <c r="F134" s="140">
        <f t="shared" si="29"/>
        <v>0</v>
      </c>
      <c r="G134" s="76"/>
      <c r="H134" s="140">
        <f t="shared" si="30"/>
        <v>0</v>
      </c>
      <c r="I134" s="76"/>
      <c r="J134" s="140">
        <f t="shared" si="31"/>
        <v>0</v>
      </c>
      <c r="K134" s="141">
        <f t="shared" si="28"/>
        <v>0</v>
      </c>
    </row>
    <row r="135" spans="1:11" ht="12" customHeight="1" x14ac:dyDescent="0.2">
      <c r="A135" s="39"/>
      <c r="B135" s="357"/>
      <c r="C135" s="358"/>
      <c r="D135" s="199"/>
      <c r="E135" s="73"/>
      <c r="F135" s="140">
        <f t="shared" si="29"/>
        <v>0</v>
      </c>
      <c r="G135" s="76"/>
      <c r="H135" s="140">
        <f t="shared" si="30"/>
        <v>0</v>
      </c>
      <c r="I135" s="76"/>
      <c r="J135" s="140">
        <f t="shared" si="31"/>
        <v>0</v>
      </c>
      <c r="K135" s="141">
        <f t="shared" si="28"/>
        <v>0</v>
      </c>
    </row>
    <row r="136" spans="1:11" ht="12" customHeight="1" x14ac:dyDescent="0.2">
      <c r="A136" s="39"/>
      <c r="B136" s="357"/>
      <c r="C136" s="358"/>
      <c r="D136" s="199"/>
      <c r="E136" s="73"/>
      <c r="F136" s="140">
        <f t="shared" si="29"/>
        <v>0</v>
      </c>
      <c r="G136" s="76"/>
      <c r="H136" s="140">
        <f t="shared" si="30"/>
        <v>0</v>
      </c>
      <c r="I136" s="76"/>
      <c r="J136" s="140">
        <f t="shared" si="31"/>
        <v>0</v>
      </c>
      <c r="K136" s="141">
        <f t="shared" si="28"/>
        <v>0</v>
      </c>
    </row>
    <row r="137" spans="1:11" ht="12" customHeight="1" x14ac:dyDescent="0.2">
      <c r="A137" s="85"/>
      <c r="B137" s="357"/>
      <c r="C137" s="358"/>
      <c r="D137" s="199"/>
      <c r="E137" s="73"/>
      <c r="F137" s="140">
        <f t="shared" si="29"/>
        <v>0</v>
      </c>
      <c r="G137" s="76"/>
      <c r="H137" s="140">
        <f t="shared" si="30"/>
        <v>0</v>
      </c>
      <c r="I137" s="76"/>
      <c r="J137" s="140">
        <f t="shared" si="31"/>
        <v>0</v>
      </c>
      <c r="K137" s="141">
        <f t="shared" si="28"/>
        <v>0</v>
      </c>
    </row>
    <row r="138" spans="1:11" ht="12" customHeight="1" x14ac:dyDescent="0.2">
      <c r="A138" s="39"/>
      <c r="B138" s="357"/>
      <c r="C138" s="358"/>
      <c r="D138" s="199"/>
      <c r="E138" s="73"/>
      <c r="F138" s="140">
        <f t="shared" si="29"/>
        <v>0</v>
      </c>
      <c r="G138" s="76"/>
      <c r="H138" s="140">
        <f t="shared" si="30"/>
        <v>0</v>
      </c>
      <c r="I138" s="76"/>
      <c r="J138" s="140">
        <f t="shared" si="31"/>
        <v>0</v>
      </c>
      <c r="K138" s="141">
        <f t="shared" si="28"/>
        <v>0</v>
      </c>
    </row>
    <row r="139" spans="1:11" ht="12" customHeight="1" x14ac:dyDescent="0.2">
      <c r="A139" s="85"/>
      <c r="B139" s="357"/>
      <c r="C139" s="358"/>
      <c r="D139" s="199"/>
      <c r="E139" s="73"/>
      <c r="F139" s="140">
        <f t="shared" si="29"/>
        <v>0</v>
      </c>
      <c r="G139" s="76"/>
      <c r="H139" s="140">
        <f t="shared" si="30"/>
        <v>0</v>
      </c>
      <c r="I139" s="76"/>
      <c r="J139" s="140">
        <f t="shared" si="31"/>
        <v>0</v>
      </c>
      <c r="K139" s="141">
        <f t="shared" si="28"/>
        <v>0</v>
      </c>
    </row>
    <row r="140" spans="1:11" ht="12" customHeight="1" x14ac:dyDescent="0.2">
      <c r="A140" s="39"/>
      <c r="B140" s="357"/>
      <c r="C140" s="358"/>
      <c r="D140" s="199"/>
      <c r="E140" s="73"/>
      <c r="F140" s="140">
        <f t="shared" si="29"/>
        <v>0</v>
      </c>
      <c r="G140" s="76"/>
      <c r="H140" s="140">
        <f t="shared" si="30"/>
        <v>0</v>
      </c>
      <c r="I140" s="76"/>
      <c r="J140" s="140">
        <f t="shared" si="31"/>
        <v>0</v>
      </c>
      <c r="K140" s="141">
        <f t="shared" si="28"/>
        <v>0</v>
      </c>
    </row>
    <row r="141" spans="1:11" ht="12" customHeight="1" x14ac:dyDescent="0.2">
      <c r="A141" s="85"/>
      <c r="B141" s="357"/>
      <c r="C141" s="358"/>
      <c r="D141" s="199"/>
      <c r="E141" s="73"/>
      <c r="F141" s="140">
        <f t="shared" si="29"/>
        <v>0</v>
      </c>
      <c r="G141" s="76"/>
      <c r="H141" s="140">
        <f t="shared" si="30"/>
        <v>0</v>
      </c>
      <c r="I141" s="76"/>
      <c r="J141" s="140">
        <f t="shared" si="31"/>
        <v>0</v>
      </c>
      <c r="K141" s="141">
        <f t="shared" si="28"/>
        <v>0</v>
      </c>
    </row>
    <row r="142" spans="1:11" ht="12" customHeight="1" x14ac:dyDescent="0.2">
      <c r="A142" s="39"/>
      <c r="B142" s="357"/>
      <c r="C142" s="358"/>
      <c r="D142" s="199"/>
      <c r="E142" s="73"/>
      <c r="F142" s="140">
        <f t="shared" si="29"/>
        <v>0</v>
      </c>
      <c r="G142" s="76"/>
      <c r="H142" s="140">
        <f t="shared" si="30"/>
        <v>0</v>
      </c>
      <c r="I142" s="76"/>
      <c r="J142" s="140">
        <f t="shared" si="31"/>
        <v>0</v>
      </c>
      <c r="K142" s="141">
        <f t="shared" si="28"/>
        <v>0</v>
      </c>
    </row>
    <row r="143" spans="1:11" ht="12" customHeight="1" x14ac:dyDescent="0.2">
      <c r="A143" s="85"/>
      <c r="B143" s="357"/>
      <c r="C143" s="358"/>
      <c r="D143" s="199"/>
      <c r="E143" s="73"/>
      <c r="F143" s="140">
        <f t="shared" si="29"/>
        <v>0</v>
      </c>
      <c r="G143" s="76"/>
      <c r="H143" s="140">
        <f t="shared" si="30"/>
        <v>0</v>
      </c>
      <c r="I143" s="76"/>
      <c r="J143" s="140">
        <f t="shared" si="31"/>
        <v>0</v>
      </c>
      <c r="K143" s="141">
        <f t="shared" si="28"/>
        <v>0</v>
      </c>
    </row>
    <row r="144" spans="1:11" ht="12" customHeight="1" x14ac:dyDescent="0.2">
      <c r="A144" s="39"/>
      <c r="B144" s="357"/>
      <c r="C144" s="358"/>
      <c r="D144" s="199"/>
      <c r="E144" s="73"/>
      <c r="F144" s="140">
        <f t="shared" si="29"/>
        <v>0</v>
      </c>
      <c r="G144" s="76"/>
      <c r="H144" s="140">
        <f t="shared" si="30"/>
        <v>0</v>
      </c>
      <c r="I144" s="76"/>
      <c r="J144" s="140">
        <f t="shared" si="31"/>
        <v>0</v>
      </c>
      <c r="K144" s="141">
        <f t="shared" si="28"/>
        <v>0</v>
      </c>
    </row>
    <row r="145" spans="1:12" ht="12" customHeight="1" x14ac:dyDescent="0.2">
      <c r="A145" s="85"/>
      <c r="B145" s="357"/>
      <c r="C145" s="358"/>
      <c r="D145" s="199"/>
      <c r="E145" s="73"/>
      <c r="F145" s="140">
        <f t="shared" si="29"/>
        <v>0</v>
      </c>
      <c r="G145" s="76"/>
      <c r="H145" s="140">
        <f t="shared" si="30"/>
        <v>0</v>
      </c>
      <c r="I145" s="76"/>
      <c r="J145" s="140">
        <f t="shared" si="31"/>
        <v>0</v>
      </c>
      <c r="K145" s="141">
        <f t="shared" si="28"/>
        <v>0</v>
      </c>
    </row>
    <row r="146" spans="1:12" ht="12" customHeight="1" x14ac:dyDescent="0.2">
      <c r="A146" s="39"/>
      <c r="B146" s="357"/>
      <c r="C146" s="358"/>
      <c r="D146" s="199"/>
      <c r="E146" s="73"/>
      <c r="F146" s="140">
        <f t="shared" si="29"/>
        <v>0</v>
      </c>
      <c r="G146" s="76"/>
      <c r="H146" s="140">
        <f t="shared" si="30"/>
        <v>0</v>
      </c>
      <c r="I146" s="76"/>
      <c r="J146" s="140">
        <f t="shared" si="31"/>
        <v>0</v>
      </c>
      <c r="K146" s="141">
        <f t="shared" si="28"/>
        <v>0</v>
      </c>
    </row>
    <row r="147" spans="1:12" ht="12" customHeight="1" x14ac:dyDescent="0.2">
      <c r="A147" s="85"/>
      <c r="B147" s="357"/>
      <c r="C147" s="358"/>
      <c r="D147" s="199"/>
      <c r="E147" s="73"/>
      <c r="F147" s="140">
        <f t="shared" si="29"/>
        <v>0</v>
      </c>
      <c r="G147" s="76"/>
      <c r="H147" s="140">
        <f t="shared" si="30"/>
        <v>0</v>
      </c>
      <c r="I147" s="76"/>
      <c r="J147" s="140">
        <f t="shared" si="31"/>
        <v>0</v>
      </c>
      <c r="K147" s="141">
        <f t="shared" si="28"/>
        <v>0</v>
      </c>
    </row>
    <row r="148" spans="1:12" ht="12" customHeight="1" x14ac:dyDescent="0.2">
      <c r="A148" s="39"/>
      <c r="B148" s="357"/>
      <c r="C148" s="358"/>
      <c r="D148" s="199"/>
      <c r="E148" s="73"/>
      <c r="F148" s="140">
        <f t="shared" si="29"/>
        <v>0</v>
      </c>
      <c r="G148" s="76"/>
      <c r="H148" s="140">
        <f t="shared" si="30"/>
        <v>0</v>
      </c>
      <c r="I148" s="76"/>
      <c r="J148" s="140">
        <f t="shared" si="31"/>
        <v>0</v>
      </c>
      <c r="K148" s="141">
        <f t="shared" si="28"/>
        <v>0</v>
      </c>
    </row>
    <row r="149" spans="1:12" ht="12" customHeight="1" x14ac:dyDescent="0.2">
      <c r="A149" s="85"/>
      <c r="B149" s="357"/>
      <c r="C149" s="358"/>
      <c r="D149" s="199"/>
      <c r="E149" s="73"/>
      <c r="F149" s="140">
        <f t="shared" si="29"/>
        <v>0</v>
      </c>
      <c r="G149" s="76"/>
      <c r="H149" s="140">
        <f t="shared" si="30"/>
        <v>0</v>
      </c>
      <c r="I149" s="76"/>
      <c r="J149" s="140">
        <f t="shared" si="31"/>
        <v>0</v>
      </c>
      <c r="K149" s="141">
        <f t="shared" si="28"/>
        <v>0</v>
      </c>
    </row>
    <row r="150" spans="1:12" ht="12" customHeight="1" x14ac:dyDescent="0.2">
      <c r="A150" s="39"/>
      <c r="B150" s="357"/>
      <c r="C150" s="358"/>
      <c r="D150" s="199"/>
      <c r="E150" s="73"/>
      <c r="F150" s="140">
        <f t="shared" si="29"/>
        <v>0</v>
      </c>
      <c r="G150" s="76"/>
      <c r="H150" s="140">
        <f t="shared" si="30"/>
        <v>0</v>
      </c>
      <c r="I150" s="76"/>
      <c r="J150" s="140">
        <f t="shared" si="31"/>
        <v>0</v>
      </c>
      <c r="K150" s="141">
        <f t="shared" si="28"/>
        <v>0</v>
      </c>
    </row>
    <row r="151" spans="1:12" x14ac:dyDescent="0.2">
      <c r="A151" s="142"/>
      <c r="B151" s="351"/>
      <c r="C151" s="351"/>
      <c r="D151" s="153"/>
      <c r="E151" s="162"/>
      <c r="F151" s="140">
        <f>SUM(F126:F150)</f>
        <v>500</v>
      </c>
      <c r="G151" s="162"/>
      <c r="H151" s="140">
        <f>SUM(H126:H150)</f>
        <v>1000</v>
      </c>
      <c r="I151" s="162"/>
      <c r="J151" s="140">
        <f>SUM(J126:J150)</f>
        <v>500</v>
      </c>
      <c r="K151" s="146">
        <f>SUM(K126:K150)</f>
        <v>2000</v>
      </c>
    </row>
    <row r="152" spans="1:12" ht="9" customHeight="1" thickBot="1" x14ac:dyDescent="0.25">
      <c r="A152" s="171"/>
      <c r="B152" s="164"/>
      <c r="C152" s="164"/>
      <c r="D152" s="165"/>
      <c r="E152" s="164"/>
      <c r="F152" s="166"/>
      <c r="G152" s="164"/>
      <c r="H152" s="166"/>
      <c r="I152" s="164"/>
      <c r="J152" s="166"/>
      <c r="K152" s="151"/>
    </row>
    <row r="153" spans="1:12" ht="22.5" customHeight="1" thickTop="1" thickBot="1" x14ac:dyDescent="0.25">
      <c r="A153" s="172" t="s">
        <v>5</v>
      </c>
      <c r="B153" s="173"/>
      <c r="C153" s="173"/>
      <c r="D153" s="173"/>
      <c r="E153" s="174"/>
      <c r="F153" s="235" t="e">
        <f>SUM(E37,E44,F59,F103,F71,F83,F123,F151)</f>
        <v>#VALUE!</v>
      </c>
      <c r="G153" s="235"/>
      <c r="H153" s="235" t="e">
        <f>SUM(G37,G44,H59,H103,H71,H83,H123,H151)</f>
        <v>#VALUE!</v>
      </c>
      <c r="I153" s="235"/>
      <c r="J153" s="235" t="e">
        <f>SUM(I37,I44,J59,J103,J71,J83,J123,J151)</f>
        <v>#VALUE!</v>
      </c>
      <c r="K153" s="236" t="e">
        <f>SUM(K37,K44,K59,K103,K71,K83,K123,K151)</f>
        <v>#VALUE!</v>
      </c>
      <c r="L153" s="12"/>
    </row>
    <row r="154" spans="1:12" ht="12" thickTop="1" x14ac:dyDescent="0.2"/>
  </sheetData>
  <sheetProtection password="ED2F" sheet="1" formatCells="0" formatColumns="0" formatRows="0" sort="0"/>
  <mergeCells count="112">
    <mergeCell ref="B48:D48"/>
    <mergeCell ref="E48:F48"/>
    <mergeCell ref="G48:H48"/>
    <mergeCell ref="I48:J48"/>
    <mergeCell ref="D4:E4"/>
    <mergeCell ref="F4:G4"/>
    <mergeCell ref="H4:I4"/>
    <mergeCell ref="B4:C4"/>
    <mergeCell ref="J4:K4"/>
    <mergeCell ref="A44:D44"/>
    <mergeCell ref="B140:C140"/>
    <mergeCell ref="B92:C92"/>
    <mergeCell ref="B64:D64"/>
    <mergeCell ref="B65:D65"/>
    <mergeCell ref="B66:D66"/>
    <mergeCell ref="B77:C77"/>
    <mergeCell ref="B78:C78"/>
    <mergeCell ref="B81:C81"/>
    <mergeCell ref="B76:C76"/>
    <mergeCell ref="B79:C79"/>
    <mergeCell ref="B80:C80"/>
    <mergeCell ref="B63:D63"/>
    <mergeCell ref="B67:D67"/>
    <mergeCell ref="B52:C52"/>
    <mergeCell ref="B53:C53"/>
    <mergeCell ref="B54:C54"/>
    <mergeCell ref="B134:C134"/>
    <mergeCell ref="B95:C95"/>
    <mergeCell ref="B96:C96"/>
    <mergeCell ref="B116:C116"/>
    <mergeCell ref="B117:C117"/>
    <mergeCell ref="B115:C115"/>
    <mergeCell ref="B94:C94"/>
    <mergeCell ref="B110:C110"/>
    <mergeCell ref="B112:C112"/>
    <mergeCell ref="B98:C98"/>
    <mergeCell ref="B108:C108"/>
    <mergeCell ref="B109:C109"/>
    <mergeCell ref="B132:C132"/>
    <mergeCell ref="B118:C118"/>
    <mergeCell ref="A3:K3"/>
    <mergeCell ref="A41:K41"/>
    <mergeCell ref="A40:K40"/>
    <mergeCell ref="B148:C148"/>
    <mergeCell ref="B127:C127"/>
    <mergeCell ref="B136:C136"/>
    <mergeCell ref="B137:C137"/>
    <mergeCell ref="B138:C138"/>
    <mergeCell ref="B139:C139"/>
    <mergeCell ref="B126:C126"/>
    <mergeCell ref="B147:C147"/>
    <mergeCell ref="B143:C143"/>
    <mergeCell ref="B144:C144"/>
    <mergeCell ref="B145:C145"/>
    <mergeCell ref="B146:C146"/>
    <mergeCell ref="B141:C141"/>
    <mergeCell ref="B142:C142"/>
    <mergeCell ref="B128:C128"/>
    <mergeCell ref="B129:C129"/>
    <mergeCell ref="B130:C130"/>
    <mergeCell ref="B131:C131"/>
    <mergeCell ref="B135:C135"/>
    <mergeCell ref="B93:C93"/>
    <mergeCell ref="B133:C133"/>
    <mergeCell ref="B149:C149"/>
    <mergeCell ref="B59:C59"/>
    <mergeCell ref="A46:K46"/>
    <mergeCell ref="B49:C49"/>
    <mergeCell ref="B73:C73"/>
    <mergeCell ref="B74:C74"/>
    <mergeCell ref="B106:C106"/>
    <mergeCell ref="B50:C50"/>
    <mergeCell ref="B51:C51"/>
    <mergeCell ref="B56:C56"/>
    <mergeCell ref="B57:C57"/>
    <mergeCell ref="B58:C58"/>
    <mergeCell ref="B70:D70"/>
    <mergeCell ref="B68:D68"/>
    <mergeCell ref="B69:D69"/>
    <mergeCell ref="B55:C55"/>
    <mergeCell ref="B119:C119"/>
    <mergeCell ref="B120:C120"/>
    <mergeCell ref="B121:C121"/>
    <mergeCell ref="B122:C122"/>
    <mergeCell ref="B114:C114"/>
    <mergeCell ref="B97:C97"/>
    <mergeCell ref="B123:C123"/>
    <mergeCell ref="B111:C111"/>
    <mergeCell ref="B151:C151"/>
    <mergeCell ref="B71:D71"/>
    <mergeCell ref="B101:C101"/>
    <mergeCell ref="B102:C102"/>
    <mergeCell ref="B88:C88"/>
    <mergeCell ref="B99:C99"/>
    <mergeCell ref="B150:C150"/>
    <mergeCell ref="B125:C125"/>
    <mergeCell ref="B61:D61"/>
    <mergeCell ref="B62:D62"/>
    <mergeCell ref="B85:C85"/>
    <mergeCell ref="B86:C86"/>
    <mergeCell ref="B87:C87"/>
    <mergeCell ref="B75:C75"/>
    <mergeCell ref="B83:C83"/>
    <mergeCell ref="B107:C107"/>
    <mergeCell ref="B82:C82"/>
    <mergeCell ref="B105:C105"/>
    <mergeCell ref="B89:C89"/>
    <mergeCell ref="B113:C113"/>
    <mergeCell ref="B100:C100"/>
    <mergeCell ref="B90:C90"/>
    <mergeCell ref="B91:C91"/>
    <mergeCell ref="B103:C103"/>
  </mergeCells>
  <dataValidations count="7">
    <dataValidation type="list" allowBlank="1" showInputMessage="1" showErrorMessage="1" sqref="K43">
      <formula1>"Ja, Nein"</formula1>
    </dataValidation>
    <dataValidation type="whole" operator="greaterThan" allowBlank="1" showInputMessage="1" showErrorMessage="1" errorTitle="Ganze Zahlen" error="Es können nur ganze Zahlen größer 0 erfasst werden!" sqref="D50:D58 F62:F70 H62:H70 J62:J70 D74:D82 D86:D102 D106:D122 D126:D150">
      <formula1>0</formula1>
    </dataValidation>
    <dataValidation type="whole" operator="greaterThan" allowBlank="1" showInputMessage="1" showErrorMessage="1" errorTitle="Ganze Zahl" error="Es können nur ganze Zahlen größer 0 erfasst werden!" sqref="E74:E82 G74:G82 I74:I82">
      <formula1>0</formula1>
    </dataValidation>
    <dataValidation operator="greaterThan" allowBlank="1" showInputMessage="1" errorTitle="Ganze Zahl" error="Es können nur ganze Zahlen größer 0 erfasst werden!" sqref="E126:E150 G126:G150 I126:I150"/>
    <dataValidation type="list" allowBlank="1" showInputMessage="1" showErrorMessage="1" sqref="B7:B36">
      <formula1>"1, 2, 3, 4, 5"</formula1>
    </dataValidation>
    <dataValidation type="whole" operator="lessThanOrEqual" allowBlank="1" showInputMessage="1" showErrorMessage="1" errorTitle="Ganze Zahl" error="Es können nur volle Stunden bis max. 1.720 Std. je Vorhabensjahr erfasst werden!" sqref="H7:H36 F7:F36 D7:D36">
      <formula1>1720</formula1>
    </dataValidation>
    <dataValidation allowBlank="1" showInputMessage="1" promptTitle="Hinweis" prompt="Der Stundensatz wird erst angezeigt, wenn auf dem Deckblatt das Jahr der Antragstellung eingetragen wurde!" sqref="C7:C36"/>
  </dataValidations>
  <pageMargins left="0.59055118110236227" right="0.47244094488188981" top="0.51181102362204722" bottom="0.51181102362204722" header="0.31496062992125984" footer="0.31496062992125984"/>
  <pageSetup paperSize="9" fitToHeight="0" orientation="landscape" r:id="rId1"/>
  <headerFooter>
    <oddFooter>&amp;L&amp;8TAB-12473/10.23&amp;R&amp;8Seite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I26"/>
  <sheetViews>
    <sheetView showGridLines="0" zoomScale="130" zoomScaleNormal="130" workbookViewId="0">
      <selection activeCell="A7" sqref="A7"/>
    </sheetView>
  </sheetViews>
  <sheetFormatPr baseColWidth="10" defaultColWidth="11.5546875" defaultRowHeight="11.25" x14ac:dyDescent="0.2"/>
  <cols>
    <col min="1" max="1" width="40.21875" style="1" customWidth="1"/>
    <col min="2" max="2" width="7.77734375" style="1" customWidth="1"/>
    <col min="3" max="3" width="8.77734375" style="1" customWidth="1"/>
    <col min="4" max="4" width="7.77734375" style="1" customWidth="1"/>
    <col min="5" max="5" width="8.77734375" style="1" customWidth="1"/>
    <col min="6" max="6" width="7.77734375" style="1" customWidth="1"/>
    <col min="7" max="7" width="8.77734375" style="1" customWidth="1"/>
    <col min="8" max="8" width="8.33203125" style="1" customWidth="1"/>
    <col min="9" max="9" width="8.77734375" style="1" customWidth="1"/>
    <col min="10" max="16384" width="11.5546875" style="1"/>
  </cols>
  <sheetData>
    <row r="1" spans="1:9" ht="12.75" x14ac:dyDescent="0.2">
      <c r="A1" s="13" t="s">
        <v>1</v>
      </c>
      <c r="B1" s="104"/>
      <c r="C1" s="104"/>
      <c r="D1" s="104"/>
      <c r="E1" s="104"/>
      <c r="F1" s="104"/>
      <c r="G1" s="104"/>
      <c r="H1" s="104"/>
      <c r="I1" s="104"/>
    </row>
    <row r="2" spans="1:9" ht="24" customHeight="1" x14ac:dyDescent="0.2">
      <c r="A2" s="48" t="s">
        <v>43</v>
      </c>
      <c r="B2" s="94"/>
      <c r="C2" s="94"/>
      <c r="D2" s="94"/>
      <c r="E2" s="94"/>
      <c r="F2" s="94"/>
      <c r="G2" s="94"/>
      <c r="H2" s="94"/>
      <c r="I2" s="94"/>
    </row>
    <row r="3" spans="1:9" ht="50.25" customHeight="1" x14ac:dyDescent="0.2">
      <c r="A3" s="394" t="s">
        <v>169</v>
      </c>
      <c r="B3" s="394"/>
      <c r="C3" s="394"/>
      <c r="D3" s="394"/>
      <c r="E3" s="394"/>
      <c r="F3" s="394"/>
      <c r="G3" s="394"/>
      <c r="H3" s="394"/>
      <c r="I3" s="394"/>
    </row>
    <row r="4" spans="1:9" customFormat="1" ht="22.5" customHeight="1" x14ac:dyDescent="0.2">
      <c r="A4" s="188"/>
      <c r="B4" s="384" t="s">
        <v>10</v>
      </c>
      <c r="C4" s="387"/>
      <c r="D4" s="384" t="s">
        <v>12</v>
      </c>
      <c r="E4" s="387"/>
      <c r="F4" s="384" t="s">
        <v>11</v>
      </c>
      <c r="G4" s="387"/>
      <c r="H4" s="392" t="s">
        <v>4</v>
      </c>
      <c r="I4" s="393"/>
    </row>
    <row r="5" spans="1:9" customFormat="1" ht="37.5" customHeight="1" x14ac:dyDescent="0.2">
      <c r="A5" s="189" t="s">
        <v>9</v>
      </c>
      <c r="B5" s="190" t="s">
        <v>13</v>
      </c>
      <c r="C5" s="190" t="s">
        <v>15</v>
      </c>
      <c r="D5" s="190" t="s">
        <v>13</v>
      </c>
      <c r="E5" s="190" t="s">
        <v>15</v>
      </c>
      <c r="F5" s="190" t="s">
        <v>13</v>
      </c>
      <c r="G5" s="190" t="s">
        <v>15</v>
      </c>
      <c r="H5" s="191" t="s">
        <v>13</v>
      </c>
      <c r="I5" s="191" t="s">
        <v>14</v>
      </c>
    </row>
    <row r="6" spans="1:9" customFormat="1" ht="28.5" customHeight="1" x14ac:dyDescent="0.2">
      <c r="A6" s="192" t="s">
        <v>151</v>
      </c>
      <c r="B6" s="193"/>
      <c r="C6" s="193"/>
      <c r="D6" s="193"/>
      <c r="E6" s="193"/>
      <c r="F6" s="193"/>
      <c r="G6" s="193"/>
      <c r="H6" s="194"/>
      <c r="I6" s="195"/>
    </row>
    <row r="7" spans="1:9" ht="30" customHeight="1" x14ac:dyDescent="0.2">
      <c r="A7" s="196" t="s">
        <v>44</v>
      </c>
      <c r="B7" s="258" t="e">
        <f>'Kalkulationsgrundlage B-F'!$E$37</f>
        <v>#VALUE!</v>
      </c>
      <c r="C7" s="300">
        <v>0.8</v>
      </c>
      <c r="D7" s="162" t="e">
        <f>'Kalkulationsgrundlage B-F'!$G$37</f>
        <v>#VALUE!</v>
      </c>
      <c r="E7" s="83">
        <v>0.8</v>
      </c>
      <c r="F7" s="162" t="e">
        <f>'Kalkulationsgrundlage B-F'!$I$37</f>
        <v>#VALUE!</v>
      </c>
      <c r="G7" s="83">
        <v>0.8</v>
      </c>
      <c r="H7" s="237" t="e">
        <f t="shared" ref="H7:H13" si="0">SUM(B7,D7,F7)</f>
        <v>#VALUE!</v>
      </c>
      <c r="I7" s="237" t="e">
        <f t="shared" ref="I7:I13" si="1">B7*C7+D7*E7+F7*G7</f>
        <v>#VALUE!</v>
      </c>
    </row>
    <row r="8" spans="1:9" ht="30" customHeight="1" x14ac:dyDescent="0.2">
      <c r="A8" s="196" t="s">
        <v>170</v>
      </c>
      <c r="B8" s="259">
        <f>'Kalkulationsgrundlage B-F'!$E$44</f>
        <v>0</v>
      </c>
      <c r="C8" s="300">
        <v>0.8</v>
      </c>
      <c r="D8" s="260">
        <f>'Kalkulationsgrundlage B-F'!$G$44</f>
        <v>0</v>
      </c>
      <c r="E8" s="83"/>
      <c r="F8" s="260">
        <f>'Kalkulationsgrundlage B-F'!$I$44</f>
        <v>0</v>
      </c>
      <c r="G8" s="83"/>
      <c r="H8" s="237">
        <f t="shared" si="0"/>
        <v>0</v>
      </c>
      <c r="I8" s="237">
        <f t="shared" si="1"/>
        <v>0</v>
      </c>
    </row>
    <row r="9" spans="1:9" ht="30" customHeight="1" x14ac:dyDescent="0.2">
      <c r="A9" s="196" t="s">
        <v>164</v>
      </c>
      <c r="B9" s="258">
        <f>'Kalkulationsgrundlage B-F'!$F$59</f>
        <v>58</v>
      </c>
      <c r="C9" s="300">
        <v>0.8</v>
      </c>
      <c r="D9" s="258">
        <f>'Kalkulationsgrundlage B-F'!$H$59</f>
        <v>58</v>
      </c>
      <c r="E9" s="83"/>
      <c r="F9" s="258">
        <f>'Kalkulationsgrundlage B-F'!$J$59</f>
        <v>58</v>
      </c>
      <c r="G9" s="83"/>
      <c r="H9" s="237">
        <f t="shared" si="0"/>
        <v>174</v>
      </c>
      <c r="I9" s="237">
        <f t="shared" si="1"/>
        <v>46.400000000000006</v>
      </c>
    </row>
    <row r="10" spans="1:9" ht="30" customHeight="1" x14ac:dyDescent="0.2">
      <c r="A10" s="196" t="s">
        <v>0</v>
      </c>
      <c r="B10" s="258">
        <f>'Kalkulationsgrundlage B-F'!$F$71</f>
        <v>393</v>
      </c>
      <c r="C10" s="300">
        <v>0.8</v>
      </c>
      <c r="D10" s="258">
        <f>'Kalkulationsgrundlage B-F'!$H$71</f>
        <v>224</v>
      </c>
      <c r="E10" s="83"/>
      <c r="F10" s="258">
        <f>'Kalkulationsgrundlage B-F'!$J$71</f>
        <v>212</v>
      </c>
      <c r="G10" s="83"/>
      <c r="H10" s="237">
        <f t="shared" si="0"/>
        <v>829</v>
      </c>
      <c r="I10" s="237">
        <f t="shared" si="1"/>
        <v>314.40000000000003</v>
      </c>
    </row>
    <row r="11" spans="1:9" ht="30" customHeight="1" x14ac:dyDescent="0.2">
      <c r="A11" s="196" t="s">
        <v>89</v>
      </c>
      <c r="B11" s="258">
        <f>'Kalkulationsgrundlage B-F'!$F$83</f>
        <v>198</v>
      </c>
      <c r="C11" s="300">
        <v>0.8</v>
      </c>
      <c r="D11" s="258">
        <f>'Kalkulationsgrundlage B-F'!$H$83</f>
        <v>100</v>
      </c>
      <c r="E11" s="83"/>
      <c r="F11" s="258">
        <f>'Kalkulationsgrundlage B-F'!$J$83</f>
        <v>200</v>
      </c>
      <c r="G11" s="83"/>
      <c r="H11" s="237">
        <f t="shared" si="0"/>
        <v>498</v>
      </c>
      <c r="I11" s="237">
        <f t="shared" si="1"/>
        <v>158.4</v>
      </c>
    </row>
    <row r="12" spans="1:9" ht="30" customHeight="1" x14ac:dyDescent="0.2">
      <c r="A12" s="196" t="s">
        <v>54</v>
      </c>
      <c r="B12" s="258">
        <f>'Kalkulationsgrundlage B-F'!$F$103</f>
        <v>14600</v>
      </c>
      <c r="C12" s="300">
        <v>0.8</v>
      </c>
      <c r="D12" s="258">
        <f>'Kalkulationsgrundlage B-F'!$H$103</f>
        <v>9400</v>
      </c>
      <c r="E12" s="83"/>
      <c r="F12" s="258">
        <f>'Kalkulationsgrundlage B-F'!$J$103</f>
        <v>5200</v>
      </c>
      <c r="G12" s="83"/>
      <c r="H12" s="237">
        <f t="shared" si="0"/>
        <v>29200</v>
      </c>
      <c r="I12" s="237">
        <f t="shared" si="1"/>
        <v>11680</v>
      </c>
    </row>
    <row r="13" spans="1:9" ht="30" customHeight="1" x14ac:dyDescent="0.2">
      <c r="A13" s="196" t="s">
        <v>31</v>
      </c>
      <c r="B13" s="258">
        <f>'Kalkulationsgrundlage B-F'!$F$123</f>
        <v>899</v>
      </c>
      <c r="C13" s="300">
        <v>0.8</v>
      </c>
      <c r="D13" s="258">
        <f>'Kalkulationsgrundlage B-F'!$H$123</f>
        <v>899</v>
      </c>
      <c r="E13" s="83"/>
      <c r="F13" s="258">
        <f>'Kalkulationsgrundlage B-F'!$J$123</f>
        <v>899</v>
      </c>
      <c r="G13" s="83"/>
      <c r="H13" s="237">
        <f t="shared" si="0"/>
        <v>2697</v>
      </c>
      <c r="I13" s="237">
        <f t="shared" si="1"/>
        <v>719.2</v>
      </c>
    </row>
    <row r="14" spans="1:9" ht="30" customHeight="1" thickBot="1" x14ac:dyDescent="0.25">
      <c r="A14" s="196" t="s">
        <v>111</v>
      </c>
      <c r="B14" s="258">
        <f>'Kalkulationsgrundlage B-F'!$F$151</f>
        <v>500</v>
      </c>
      <c r="C14" s="300">
        <v>0.8</v>
      </c>
      <c r="D14" s="258">
        <f>'Kalkulationsgrundlage B-F'!$H$151</f>
        <v>1000</v>
      </c>
      <c r="E14" s="83"/>
      <c r="F14" s="258">
        <f>'Kalkulationsgrundlage B-F'!$J$151</f>
        <v>500</v>
      </c>
      <c r="G14" s="83"/>
      <c r="H14" s="237">
        <f>SUM(B14,D14,F14)</f>
        <v>2000</v>
      </c>
      <c r="I14" s="237">
        <f>B14*C14+D14*E14+F14*G14</f>
        <v>400</v>
      </c>
    </row>
    <row r="15" spans="1:9" ht="22.5" customHeight="1" thickTop="1" thickBot="1" x14ac:dyDescent="0.25">
      <c r="A15" s="238" t="s">
        <v>113</v>
      </c>
      <c r="B15" s="239" t="e">
        <f>SUM(B7:B14)</f>
        <v>#VALUE!</v>
      </c>
      <c r="C15" s="240"/>
      <c r="D15" s="239" t="e">
        <f>SUM(D7:D14)</f>
        <v>#VALUE!</v>
      </c>
      <c r="E15" s="240"/>
      <c r="F15" s="239" t="e">
        <f>SUM(F7:F14)</f>
        <v>#VALUE!</v>
      </c>
      <c r="G15" s="240"/>
      <c r="H15" s="261" t="e">
        <f>SUM(H7:H14)</f>
        <v>#VALUE!</v>
      </c>
      <c r="I15" s="239" t="e">
        <f>SUM(I7:I14)</f>
        <v>#VALUE!</v>
      </c>
    </row>
    <row r="16" spans="1:9" ht="27" customHeight="1" thickTop="1" x14ac:dyDescent="0.2">
      <c r="A16" s="197" t="s">
        <v>112</v>
      </c>
      <c r="B16" s="94"/>
      <c r="C16" s="94"/>
      <c r="D16" s="94"/>
      <c r="E16" s="94"/>
      <c r="F16" s="94"/>
      <c r="G16" s="94"/>
      <c r="H16" s="94"/>
      <c r="I16" s="94"/>
    </row>
    <row r="21" customFormat="1" ht="15" x14ac:dyDescent="0.2"/>
    <row r="22" customFormat="1" ht="15" x14ac:dyDescent="0.2"/>
    <row r="23" customFormat="1" ht="15" x14ac:dyDescent="0.2"/>
    <row r="25" customFormat="1" ht="15" x14ac:dyDescent="0.2"/>
    <row r="26" customFormat="1" ht="15" x14ac:dyDescent="0.2"/>
  </sheetData>
  <sheetProtection password="ED2F" sheet="1"/>
  <mergeCells count="5">
    <mergeCell ref="B4:C4"/>
    <mergeCell ref="D4:E4"/>
    <mergeCell ref="F4:G4"/>
    <mergeCell ref="H4:I4"/>
    <mergeCell ref="A3:I3"/>
  </mergeCells>
  <dataValidations count="2">
    <dataValidation type="list" allowBlank="1" showInputMessage="1" showErrorMessage="1" sqref="E7:E14">
      <mc:AlternateContent xmlns:x12ac="http://schemas.microsoft.com/office/spreadsheetml/2011/1/ac" xmlns:mc="http://schemas.openxmlformats.org/markup-compatibility/2006">
        <mc:Choice Requires="x12ac">
          <x12ac:list>"0,80","0,75"</x12ac:list>
        </mc:Choice>
        <mc:Fallback>
          <formula1>"0,80,0,75"</formula1>
        </mc:Fallback>
      </mc:AlternateContent>
    </dataValidation>
    <dataValidation type="list" allowBlank="1" showInputMessage="1" showErrorMessage="1" sqref="G7:G14">
      <mc:AlternateContent xmlns:x12ac="http://schemas.microsoft.com/office/spreadsheetml/2011/1/ac" xmlns:mc="http://schemas.openxmlformats.org/markup-compatibility/2006">
        <mc:Choice Requires="x12ac">
          <x12ac:list>"0,80","0,70"</x12ac:list>
        </mc:Choice>
        <mc:Fallback>
          <formula1>"0,80,0,70"</formula1>
        </mc:Fallback>
      </mc:AlternateContent>
    </dataValidation>
  </dataValidations>
  <pageMargins left="0.70866141732283472" right="0.70866141732283472" top="0.70866141732283472" bottom="0.39370078740157483" header="0.31496062992125984" footer="0.31496062992125984"/>
  <pageSetup paperSize="9" fitToHeight="0" orientation="landscape" r:id="rId1"/>
  <headerFooter>
    <oddHeader>&amp;R&amp;G</oddHeader>
    <oddFooter>&amp;L&amp;8TAB-12473/10.23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D33"/>
  <sheetViews>
    <sheetView showGridLines="0" zoomScaleNormal="100" workbookViewId="0">
      <selection activeCell="C10" sqref="C10"/>
    </sheetView>
  </sheetViews>
  <sheetFormatPr baseColWidth="10" defaultColWidth="11.5546875" defaultRowHeight="11.25" x14ac:dyDescent="0.2"/>
  <cols>
    <col min="1" max="1" width="1.5546875" style="1" customWidth="1"/>
    <col min="2" max="2" width="61" style="1" customWidth="1"/>
    <col min="3" max="16384" width="11.5546875" style="1"/>
  </cols>
  <sheetData>
    <row r="1" spans="1:3" ht="12.75" x14ac:dyDescent="0.2">
      <c r="A1" s="13" t="s">
        <v>1</v>
      </c>
      <c r="B1" s="104"/>
      <c r="C1" s="104"/>
    </row>
    <row r="2" spans="1:3" ht="39.950000000000003" customHeight="1" x14ac:dyDescent="0.25">
      <c r="A2" s="16" t="s">
        <v>88</v>
      </c>
      <c r="B2" s="94"/>
      <c r="C2" s="94"/>
    </row>
    <row r="3" spans="1:3" customFormat="1" ht="34.5" customHeight="1" x14ac:dyDescent="0.2">
      <c r="A3" s="94"/>
      <c r="B3" s="200" t="s">
        <v>121</v>
      </c>
      <c r="C3" s="201"/>
    </row>
    <row r="4" spans="1:3" customFormat="1" ht="9.9499999999999993" customHeight="1" x14ac:dyDescent="0.2">
      <c r="A4" s="48"/>
      <c r="B4" s="48"/>
      <c r="C4" s="48"/>
    </row>
    <row r="5" spans="1:3" customFormat="1" ht="24.95" customHeight="1" x14ac:dyDescent="0.2">
      <c r="A5" s="48"/>
      <c r="B5" s="202" t="s">
        <v>120</v>
      </c>
      <c r="C5" s="203" t="e">
        <f>'Ausgabenplan B-F'!H15</f>
        <v>#VALUE!</v>
      </c>
    </row>
    <row r="6" spans="1:3" customFormat="1" ht="15" x14ac:dyDescent="0.2">
      <c r="A6" s="48"/>
      <c r="B6" s="48"/>
      <c r="C6" s="48"/>
    </row>
    <row r="7" spans="1:3" customFormat="1" ht="30" customHeight="1" x14ac:dyDescent="0.2">
      <c r="A7" s="94"/>
      <c r="B7" s="200" t="s">
        <v>123</v>
      </c>
      <c r="C7" s="201"/>
    </row>
    <row r="8" spans="1:3" customFormat="1" ht="9.9499999999999993" customHeight="1" x14ac:dyDescent="0.2">
      <c r="A8" s="395"/>
      <c r="B8" s="396"/>
      <c r="C8" s="396"/>
    </row>
    <row r="9" spans="1:3" customFormat="1" ht="20.100000000000001" customHeight="1" x14ac:dyDescent="0.2">
      <c r="A9" s="48"/>
      <c r="B9" s="204" t="s">
        <v>152</v>
      </c>
      <c r="C9" s="215" t="e">
        <f>'Ausgabenplan B-F'!I15</f>
        <v>#VALUE!</v>
      </c>
    </row>
    <row r="10" spans="1:3" customFormat="1" ht="30" customHeight="1" x14ac:dyDescent="0.2">
      <c r="A10" s="48"/>
      <c r="B10" s="222" t="s">
        <v>153</v>
      </c>
      <c r="C10" s="216"/>
    </row>
    <row r="11" spans="1:3" customFormat="1" ht="30" customHeight="1" x14ac:dyDescent="0.2">
      <c r="A11" s="48"/>
      <c r="B11" s="222" t="s">
        <v>179</v>
      </c>
      <c r="C11" s="257"/>
    </row>
    <row r="12" spans="1:3" customFormat="1" ht="30" customHeight="1" x14ac:dyDescent="0.2">
      <c r="A12" s="48"/>
      <c r="B12" s="222" t="s">
        <v>181</v>
      </c>
      <c r="C12" s="216"/>
    </row>
    <row r="13" spans="1:3" customFormat="1" ht="24.95" customHeight="1" x14ac:dyDescent="0.2">
      <c r="A13" s="48"/>
      <c r="B13" s="213" t="s">
        <v>180</v>
      </c>
      <c r="C13" s="203" t="str">
        <f>IF(C11="","",IF(C11="Ja",IF((C9-C10)&gt;C12,C12,C9-C10),C9-C10))</f>
        <v/>
      </c>
    </row>
    <row r="14" spans="1:3" customFormat="1" ht="15" customHeight="1" x14ac:dyDescent="0.2">
      <c r="A14" s="205"/>
      <c r="B14" s="201"/>
      <c r="C14" s="201"/>
    </row>
    <row r="15" spans="1:3" customFormat="1" ht="30" customHeight="1" x14ac:dyDescent="0.2">
      <c r="A15" s="94"/>
      <c r="B15" s="200" t="s">
        <v>122</v>
      </c>
      <c r="C15" s="201"/>
    </row>
    <row r="16" spans="1:3" customFormat="1" ht="9.9499999999999993" customHeight="1" x14ac:dyDescent="0.2">
      <c r="A16" s="205"/>
      <c r="B16" s="201"/>
      <c r="C16" s="201"/>
    </row>
    <row r="17" spans="1:4" customFormat="1" ht="20.100000000000001" customHeight="1" x14ac:dyDescent="0.2">
      <c r="A17" s="94"/>
      <c r="B17" s="206" t="s">
        <v>6</v>
      </c>
      <c r="C17" s="207" t="s">
        <v>7</v>
      </c>
      <c r="D17" s="1"/>
    </row>
    <row r="18" spans="1:4" customFormat="1" ht="20.100000000000001" customHeight="1" x14ac:dyDescent="0.2">
      <c r="A18" s="94"/>
      <c r="B18" s="214" t="s">
        <v>146</v>
      </c>
      <c r="C18" s="217" t="str">
        <f>C13</f>
        <v/>
      </c>
      <c r="D18" s="1"/>
    </row>
    <row r="19" spans="1:4" customFormat="1" ht="20.100000000000001" customHeight="1" x14ac:dyDescent="0.2">
      <c r="A19" s="48"/>
      <c r="B19" s="214" t="s">
        <v>118</v>
      </c>
      <c r="C19" s="215">
        <f>$C$10</f>
        <v>0</v>
      </c>
    </row>
    <row r="20" spans="1:4" customFormat="1" ht="20.100000000000001" customHeight="1" x14ac:dyDescent="0.2">
      <c r="A20" s="94"/>
      <c r="B20" s="218" t="s">
        <v>147</v>
      </c>
      <c r="C20" s="219"/>
      <c r="D20" s="1"/>
    </row>
    <row r="21" spans="1:4" customFormat="1" ht="20.100000000000001" customHeight="1" x14ac:dyDescent="0.2">
      <c r="A21" s="94"/>
      <c r="B21" s="218" t="s">
        <v>148</v>
      </c>
      <c r="C21" s="219"/>
      <c r="D21" s="1"/>
    </row>
    <row r="22" spans="1:4" customFormat="1" ht="20.100000000000001" customHeight="1" thickBot="1" x14ac:dyDescent="0.25">
      <c r="A22" s="94"/>
      <c r="B22" s="218" t="s">
        <v>24</v>
      </c>
      <c r="C22" s="219"/>
      <c r="D22" s="1"/>
    </row>
    <row r="23" spans="1:4" customFormat="1" ht="24.95" customHeight="1" thickTop="1" thickBot="1" x14ac:dyDescent="0.25">
      <c r="A23" s="94"/>
      <c r="B23" s="220" t="s">
        <v>124</v>
      </c>
      <c r="C23" s="221">
        <f>SUM(C18:C22)</f>
        <v>0</v>
      </c>
      <c r="D23" s="1"/>
    </row>
    <row r="24" spans="1:4" customFormat="1" ht="20.100000000000001" customHeight="1" thickTop="1" x14ac:dyDescent="0.2">
      <c r="A24" s="94"/>
      <c r="B24" s="208"/>
      <c r="C24" s="48"/>
      <c r="D24" s="1"/>
    </row>
    <row r="25" spans="1:4" customFormat="1" ht="20.100000000000001" customHeight="1" x14ac:dyDescent="0.2">
      <c r="A25" s="94"/>
      <c r="B25" s="94" t="s">
        <v>119</v>
      </c>
      <c r="C25" s="48"/>
      <c r="D25" s="1"/>
    </row>
    <row r="26" spans="1:4" customFormat="1" ht="33" customHeight="1" x14ac:dyDescent="0.2">
      <c r="A26" s="94"/>
      <c r="B26" s="209" t="s">
        <v>125</v>
      </c>
      <c r="C26" s="210" t="e">
        <f>C5-C23</f>
        <v>#VALUE!</v>
      </c>
    </row>
    <row r="27" spans="1:4" customFormat="1" ht="36.75" customHeight="1" x14ac:dyDescent="0.2">
      <c r="A27" s="48"/>
      <c r="B27" s="397" t="e">
        <f>IF(C26=0,"","Bei Wert ungleich 0 besteht eine Differenz zwischen Finanzierungsbedarf und Finanzierungsmitteln. 
Bitte korrigieren Sie Ihre Eingaben! Eine Abweichung ist nicht zulässig!")</f>
        <v>#VALUE!</v>
      </c>
      <c r="C27" s="398"/>
    </row>
    <row r="28" spans="1:4" customFormat="1" ht="15" x14ac:dyDescent="0.2">
      <c r="A28" s="48"/>
      <c r="B28" s="48"/>
      <c r="C28" s="48"/>
    </row>
    <row r="29" spans="1:4" customFormat="1" ht="15" x14ac:dyDescent="0.2">
      <c r="A29" s="48"/>
      <c r="B29" s="211" t="s">
        <v>150</v>
      </c>
      <c r="C29" s="48"/>
    </row>
    <row r="30" spans="1:4" customFormat="1" ht="15" x14ac:dyDescent="0.2">
      <c r="A30" s="48"/>
      <c r="B30" s="211" t="s">
        <v>149</v>
      </c>
      <c r="C30" s="48"/>
    </row>
    <row r="31" spans="1:4" customFormat="1" ht="15" x14ac:dyDescent="0.2">
      <c r="B31" s="1"/>
    </row>
    <row r="32" spans="1:4" customFormat="1" ht="15" x14ac:dyDescent="0.2"/>
    <row r="33" customFormat="1" ht="15" x14ac:dyDescent="0.2"/>
  </sheetData>
  <sheetProtection password="ED2F" sheet="1"/>
  <mergeCells count="2">
    <mergeCell ref="A8:C8"/>
    <mergeCell ref="B27:C27"/>
  </mergeCells>
  <conditionalFormatting sqref="C26">
    <cfRule type="cellIs" dxfId="0" priority="1" stopIfTrue="1" operator="notEqual">
      <formula>0</formula>
    </cfRule>
  </conditionalFormatting>
  <dataValidations count="2">
    <dataValidation operator="notEqual" allowBlank="1" showInputMessage="1" errorTitle="Wert ungültig" error="Eine Abweichung zwischen Finanzierungsbedarf und Finanzierungsmittel ist unzulässig!" sqref="C26"/>
    <dataValidation type="list" allowBlank="1" showInputMessage="1" showErrorMessage="1" sqref="C11">
      <formula1>"Ja, Nein"</formula1>
    </dataValidation>
  </dataValidations>
  <pageMargins left="0.70866141732283472" right="0.70866141732283472" top="0.70866141732283472" bottom="0.39370078740157483" header="0.31496062992125984" footer="0.31496062992125984"/>
  <pageSetup paperSize="9" scale="98" orientation="portrait" r:id="rId1"/>
  <headerFooter>
    <oddHeader>&amp;R&amp;G</oddHeader>
    <oddFooter>&amp;L&amp;9TAB-12473/10.23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showGridLines="0" zoomScaleNormal="100" workbookViewId="0">
      <selection activeCell="A8" sqref="A8"/>
    </sheetView>
  </sheetViews>
  <sheetFormatPr baseColWidth="10" defaultRowHeight="15" x14ac:dyDescent="0.2"/>
  <cols>
    <col min="1" max="1" width="18" customWidth="1"/>
    <col min="2" max="2" width="25.5546875" customWidth="1"/>
    <col min="5" max="5" width="10.109375" customWidth="1"/>
    <col min="6" max="6" width="5.6640625" bestFit="1" customWidth="1"/>
    <col min="7" max="7" width="6.88671875" bestFit="1" customWidth="1"/>
  </cols>
  <sheetData>
    <row r="1" spans="1:8" ht="15.75" x14ac:dyDescent="0.25">
      <c r="A1" s="47" t="s">
        <v>73</v>
      </c>
      <c r="B1" s="48"/>
      <c r="C1" s="48"/>
      <c r="D1" s="48"/>
      <c r="E1" s="48"/>
      <c r="F1" s="48"/>
      <c r="G1" s="48"/>
      <c r="H1" s="48"/>
    </row>
    <row r="2" spans="1:8" x14ac:dyDescent="0.2">
      <c r="A2" s="48"/>
      <c r="B2" s="48"/>
      <c r="C2" s="48"/>
      <c r="D2" s="48"/>
      <c r="E2" s="48"/>
      <c r="F2" s="48"/>
      <c r="G2" s="48"/>
      <c r="H2" s="48"/>
    </row>
    <row r="3" spans="1:8" ht="15.75" x14ac:dyDescent="0.25">
      <c r="A3" s="49" t="s">
        <v>66</v>
      </c>
      <c r="B3" s="50">
        <v>0.3</v>
      </c>
      <c r="C3" s="48"/>
      <c r="D3" s="48"/>
      <c r="E3" s="48"/>
      <c r="F3" s="48"/>
      <c r="G3" s="48"/>
      <c r="H3" s="48"/>
    </row>
    <row r="4" spans="1:8" x14ac:dyDescent="0.2">
      <c r="A4" s="48"/>
      <c r="B4" s="48"/>
      <c r="C4" s="48"/>
      <c r="D4" s="48"/>
      <c r="E4" s="48"/>
      <c r="F4" s="48"/>
      <c r="G4" s="48"/>
      <c r="H4" s="48"/>
    </row>
    <row r="5" spans="1:8" ht="38.25" x14ac:dyDescent="0.2">
      <c r="A5" s="51" t="s">
        <v>56</v>
      </c>
      <c r="B5" s="51" t="s">
        <v>59</v>
      </c>
      <c r="C5" s="52" t="s">
        <v>57</v>
      </c>
      <c r="D5" s="52" t="s">
        <v>58</v>
      </c>
      <c r="E5" s="52" t="s">
        <v>65</v>
      </c>
      <c r="F5" s="52" t="s">
        <v>62</v>
      </c>
      <c r="G5" s="52" t="s">
        <v>67</v>
      </c>
      <c r="H5" s="52" t="s">
        <v>52</v>
      </c>
    </row>
    <row r="6" spans="1:8" ht="9.9499999999999993" customHeight="1" x14ac:dyDescent="0.25">
      <c r="A6" s="53"/>
      <c r="B6" s="53"/>
      <c r="C6" s="53"/>
      <c r="D6" s="53"/>
      <c r="E6" s="54"/>
      <c r="F6" s="54"/>
      <c r="G6" s="55"/>
      <c r="H6" s="56"/>
    </row>
    <row r="7" spans="1:8" ht="22.5" customHeight="1" x14ac:dyDescent="0.25">
      <c r="A7" s="399" t="s">
        <v>10</v>
      </c>
      <c r="B7" s="400"/>
      <c r="C7" s="400"/>
      <c r="D7" s="400"/>
      <c r="E7" s="400"/>
      <c r="F7" s="400"/>
      <c r="G7" s="400"/>
      <c r="H7" s="401"/>
    </row>
    <row r="8" spans="1:8" x14ac:dyDescent="0.2">
      <c r="A8" s="182" t="s">
        <v>60</v>
      </c>
      <c r="B8" s="182" t="s">
        <v>61</v>
      </c>
      <c r="C8" s="182" t="s">
        <v>63</v>
      </c>
      <c r="D8" s="182" t="s">
        <v>64</v>
      </c>
      <c r="E8" s="183">
        <f>35*2</f>
        <v>70</v>
      </c>
      <c r="F8" s="183">
        <v>3</v>
      </c>
      <c r="G8" s="184">
        <f>+E8*F8</f>
        <v>210</v>
      </c>
      <c r="H8" s="57"/>
    </row>
    <row r="9" spans="1:8" x14ac:dyDescent="0.2">
      <c r="A9" s="185" t="s">
        <v>68</v>
      </c>
      <c r="B9" s="185" t="s">
        <v>71</v>
      </c>
      <c r="C9" s="185" t="s">
        <v>69</v>
      </c>
      <c r="D9" s="185" t="s">
        <v>70</v>
      </c>
      <c r="E9" s="186">
        <v>300</v>
      </c>
      <c r="F9" s="186">
        <v>1</v>
      </c>
      <c r="G9" s="187">
        <f>+E9*F9</f>
        <v>300</v>
      </c>
      <c r="H9" s="58"/>
    </row>
    <row r="10" spans="1:8" x14ac:dyDescent="0.2">
      <c r="A10" s="66"/>
      <c r="B10" s="66"/>
      <c r="C10" s="66"/>
      <c r="D10" s="66"/>
      <c r="E10" s="67"/>
      <c r="F10" s="67"/>
      <c r="G10" s="59">
        <f>+E10*F10</f>
        <v>0</v>
      </c>
      <c r="H10" s="58"/>
    </row>
    <row r="11" spans="1:8" x14ac:dyDescent="0.2">
      <c r="A11" s="66"/>
      <c r="B11" s="66"/>
      <c r="C11" s="66"/>
      <c r="D11" s="66"/>
      <c r="E11" s="67"/>
      <c r="F11" s="67"/>
      <c r="G11" s="59">
        <f>+E11*F11</f>
        <v>0</v>
      </c>
      <c r="H11" s="58"/>
    </row>
    <row r="12" spans="1:8" x14ac:dyDescent="0.2">
      <c r="A12" s="66"/>
      <c r="B12" s="66"/>
      <c r="C12" s="66"/>
      <c r="D12" s="66"/>
      <c r="E12" s="67"/>
      <c r="F12" s="67"/>
      <c r="G12" s="59">
        <f t="shared" ref="G12:G20" si="0">+E12*F12</f>
        <v>0</v>
      </c>
      <c r="H12" s="58"/>
    </row>
    <row r="13" spans="1:8" x14ac:dyDescent="0.2">
      <c r="A13" s="66"/>
      <c r="B13" s="66"/>
      <c r="C13" s="66"/>
      <c r="D13" s="66"/>
      <c r="E13" s="67"/>
      <c r="F13" s="67"/>
      <c r="G13" s="59">
        <f>+E13*F13</f>
        <v>0</v>
      </c>
      <c r="H13" s="58"/>
    </row>
    <row r="14" spans="1:8" x14ac:dyDescent="0.2">
      <c r="A14" s="66"/>
      <c r="B14" s="66"/>
      <c r="C14" s="66"/>
      <c r="D14" s="66"/>
      <c r="E14" s="67"/>
      <c r="F14" s="67"/>
      <c r="G14" s="59">
        <f>+E14*F14</f>
        <v>0</v>
      </c>
      <c r="H14" s="58"/>
    </row>
    <row r="15" spans="1:8" x14ac:dyDescent="0.2">
      <c r="A15" s="66"/>
      <c r="B15" s="66"/>
      <c r="C15" s="66"/>
      <c r="D15" s="66"/>
      <c r="E15" s="67"/>
      <c r="F15" s="67"/>
      <c r="G15" s="59">
        <f t="shared" si="0"/>
        <v>0</v>
      </c>
      <c r="H15" s="58"/>
    </row>
    <row r="16" spans="1:8" x14ac:dyDescent="0.2">
      <c r="A16" s="66"/>
      <c r="B16" s="66"/>
      <c r="C16" s="66"/>
      <c r="D16" s="66"/>
      <c r="E16" s="67"/>
      <c r="F16" s="67"/>
      <c r="G16" s="59">
        <f>+E16*F16</f>
        <v>0</v>
      </c>
      <c r="H16" s="58"/>
    </row>
    <row r="17" spans="1:8" x14ac:dyDescent="0.2">
      <c r="A17" s="66"/>
      <c r="B17" s="66"/>
      <c r="C17" s="66"/>
      <c r="D17" s="66"/>
      <c r="E17" s="67"/>
      <c r="F17" s="67"/>
      <c r="G17" s="59">
        <f t="shared" si="0"/>
        <v>0</v>
      </c>
      <c r="H17" s="58"/>
    </row>
    <row r="18" spans="1:8" x14ac:dyDescent="0.2">
      <c r="A18" s="66"/>
      <c r="B18" s="66"/>
      <c r="C18" s="66"/>
      <c r="D18" s="66"/>
      <c r="E18" s="67"/>
      <c r="F18" s="67"/>
      <c r="G18" s="59">
        <f t="shared" si="0"/>
        <v>0</v>
      </c>
      <c r="H18" s="58"/>
    </row>
    <row r="19" spans="1:8" x14ac:dyDescent="0.2">
      <c r="A19" s="66"/>
      <c r="B19" s="66"/>
      <c r="C19" s="66"/>
      <c r="D19" s="66"/>
      <c r="E19" s="67"/>
      <c r="F19" s="67"/>
      <c r="G19" s="59">
        <f t="shared" si="0"/>
        <v>0</v>
      </c>
      <c r="H19" s="58"/>
    </row>
    <row r="20" spans="1:8" x14ac:dyDescent="0.2">
      <c r="A20" s="66"/>
      <c r="B20" s="66"/>
      <c r="C20" s="66"/>
      <c r="D20" s="66"/>
      <c r="E20" s="67"/>
      <c r="F20" s="67"/>
      <c r="G20" s="59">
        <f t="shared" si="0"/>
        <v>0</v>
      </c>
      <c r="H20" s="58"/>
    </row>
    <row r="21" spans="1:8" x14ac:dyDescent="0.2">
      <c r="A21" s="66"/>
      <c r="B21" s="66"/>
      <c r="C21" s="66"/>
      <c r="D21" s="66"/>
      <c r="E21" s="67"/>
      <c r="F21" s="67"/>
      <c r="G21" s="59">
        <f>+E21*F21</f>
        <v>0</v>
      </c>
      <c r="H21" s="58"/>
    </row>
    <row r="22" spans="1:8" x14ac:dyDescent="0.2">
      <c r="A22" s="66"/>
      <c r="B22" s="66"/>
      <c r="C22" s="66"/>
      <c r="D22" s="66"/>
      <c r="E22" s="67"/>
      <c r="F22" s="67"/>
      <c r="G22" s="59">
        <f>+E22*F22</f>
        <v>0</v>
      </c>
      <c r="H22" s="58"/>
    </row>
    <row r="23" spans="1:8" x14ac:dyDescent="0.2">
      <c r="A23" s="66"/>
      <c r="B23" s="66"/>
      <c r="C23" s="66"/>
      <c r="D23" s="66"/>
      <c r="E23" s="67"/>
      <c r="F23" s="67"/>
      <c r="G23" s="59">
        <f t="shared" ref="G23:G29" si="1">+E23*F23</f>
        <v>0</v>
      </c>
      <c r="H23" s="58"/>
    </row>
    <row r="24" spans="1:8" x14ac:dyDescent="0.2">
      <c r="A24" s="66"/>
      <c r="B24" s="66"/>
      <c r="C24" s="66"/>
      <c r="D24" s="66"/>
      <c r="E24" s="67"/>
      <c r="F24" s="67"/>
      <c r="G24" s="59">
        <f t="shared" si="1"/>
        <v>0</v>
      </c>
      <c r="H24" s="58"/>
    </row>
    <row r="25" spans="1:8" x14ac:dyDescent="0.2">
      <c r="A25" s="66"/>
      <c r="B25" s="66"/>
      <c r="C25" s="66"/>
      <c r="D25" s="66"/>
      <c r="E25" s="67"/>
      <c r="F25" s="67"/>
      <c r="G25" s="59">
        <f t="shared" si="1"/>
        <v>0</v>
      </c>
      <c r="H25" s="58"/>
    </row>
    <row r="26" spans="1:8" x14ac:dyDescent="0.2">
      <c r="A26" s="66"/>
      <c r="B26" s="66"/>
      <c r="C26" s="66"/>
      <c r="D26" s="66"/>
      <c r="E26" s="67"/>
      <c r="F26" s="67"/>
      <c r="G26" s="59">
        <f t="shared" si="1"/>
        <v>0</v>
      </c>
      <c r="H26" s="58"/>
    </row>
    <row r="27" spans="1:8" x14ac:dyDescent="0.2">
      <c r="A27" s="66"/>
      <c r="B27" s="66"/>
      <c r="C27" s="66"/>
      <c r="D27" s="66"/>
      <c r="E27" s="67"/>
      <c r="F27" s="67"/>
      <c r="G27" s="59">
        <f t="shared" si="1"/>
        <v>0</v>
      </c>
      <c r="H27" s="58"/>
    </row>
    <row r="28" spans="1:8" x14ac:dyDescent="0.2">
      <c r="A28" s="66"/>
      <c r="B28" s="66"/>
      <c r="C28" s="66"/>
      <c r="D28" s="66"/>
      <c r="E28" s="67"/>
      <c r="F28" s="67"/>
      <c r="G28" s="59">
        <f t="shared" si="1"/>
        <v>0</v>
      </c>
      <c r="H28" s="58"/>
    </row>
    <row r="29" spans="1:8" x14ac:dyDescent="0.2">
      <c r="A29" s="66"/>
      <c r="B29" s="66"/>
      <c r="C29" s="66"/>
      <c r="D29" s="66"/>
      <c r="E29" s="67"/>
      <c r="F29" s="67"/>
      <c r="G29" s="59">
        <f t="shared" si="1"/>
        <v>0</v>
      </c>
      <c r="H29" s="60"/>
    </row>
    <row r="30" spans="1:8" ht="15.75" x14ac:dyDescent="0.25">
      <c r="A30" s="61" t="s">
        <v>72</v>
      </c>
      <c r="B30" s="62"/>
      <c r="C30" s="62"/>
      <c r="D30" s="62"/>
      <c r="E30" s="63"/>
      <c r="F30" s="63"/>
      <c r="G30" s="64">
        <f>SUM(G8:G29)</f>
        <v>510</v>
      </c>
      <c r="H30" s="65">
        <f>G30*$B$3</f>
        <v>153</v>
      </c>
    </row>
    <row r="31" spans="1:8" ht="9.9499999999999993" customHeight="1" x14ac:dyDescent="0.25">
      <c r="A31" s="53"/>
      <c r="B31" s="53"/>
      <c r="C31" s="53"/>
      <c r="D31" s="53"/>
      <c r="E31" s="54"/>
      <c r="F31" s="54"/>
      <c r="G31" s="55"/>
      <c r="H31" s="56"/>
    </row>
    <row r="32" spans="1:8" ht="22.5" customHeight="1" x14ac:dyDescent="0.25">
      <c r="A32" s="399" t="s">
        <v>12</v>
      </c>
      <c r="B32" s="400"/>
      <c r="C32" s="400"/>
      <c r="D32" s="400"/>
      <c r="E32" s="400"/>
      <c r="F32" s="400"/>
      <c r="G32" s="400"/>
      <c r="H32" s="401"/>
    </row>
    <row r="33" spans="1:8" x14ac:dyDescent="0.2">
      <c r="A33" s="182" t="s">
        <v>60</v>
      </c>
      <c r="B33" s="182" t="s">
        <v>61</v>
      </c>
      <c r="C33" s="182" t="s">
        <v>63</v>
      </c>
      <c r="D33" s="182" t="s">
        <v>64</v>
      </c>
      <c r="E33" s="183">
        <f>35*2</f>
        <v>70</v>
      </c>
      <c r="F33" s="183">
        <v>4</v>
      </c>
      <c r="G33" s="184">
        <f>+E33*F33</f>
        <v>280</v>
      </c>
      <c r="H33" s="57"/>
    </row>
    <row r="34" spans="1:8" x14ac:dyDescent="0.2">
      <c r="A34" s="185" t="s">
        <v>68</v>
      </c>
      <c r="B34" s="182" t="s">
        <v>61</v>
      </c>
      <c r="C34" s="185" t="s">
        <v>69</v>
      </c>
      <c r="D34" s="182" t="s">
        <v>64</v>
      </c>
      <c r="E34" s="186">
        <v>200</v>
      </c>
      <c r="F34" s="186">
        <v>1</v>
      </c>
      <c r="G34" s="187">
        <f>+E34*F34</f>
        <v>200</v>
      </c>
      <c r="H34" s="58"/>
    </row>
    <row r="35" spans="1:8" x14ac:dyDescent="0.2">
      <c r="A35" s="66"/>
      <c r="B35" s="66"/>
      <c r="C35" s="66"/>
      <c r="D35" s="66"/>
      <c r="E35" s="67"/>
      <c r="F35" s="67"/>
      <c r="G35" s="59">
        <f t="shared" ref="G35:G58" si="2">+E35*F35</f>
        <v>0</v>
      </c>
      <c r="H35" s="58"/>
    </row>
    <row r="36" spans="1:8" x14ac:dyDescent="0.2">
      <c r="A36" s="66"/>
      <c r="B36" s="66"/>
      <c r="C36" s="66"/>
      <c r="D36" s="66"/>
      <c r="E36" s="67"/>
      <c r="F36" s="67"/>
      <c r="G36" s="59">
        <f t="shared" si="2"/>
        <v>0</v>
      </c>
      <c r="H36" s="58"/>
    </row>
    <row r="37" spans="1:8" x14ac:dyDescent="0.2">
      <c r="A37" s="66"/>
      <c r="B37" s="66"/>
      <c r="C37" s="66"/>
      <c r="D37" s="66"/>
      <c r="E37" s="67"/>
      <c r="F37" s="67"/>
      <c r="G37" s="59">
        <f t="shared" si="2"/>
        <v>0</v>
      </c>
      <c r="H37" s="58"/>
    </row>
    <row r="38" spans="1:8" x14ac:dyDescent="0.2">
      <c r="A38" s="66"/>
      <c r="B38" s="66"/>
      <c r="C38" s="66"/>
      <c r="D38" s="66"/>
      <c r="E38" s="67"/>
      <c r="F38" s="67"/>
      <c r="G38" s="59">
        <f t="shared" si="2"/>
        <v>0</v>
      </c>
      <c r="H38" s="58"/>
    </row>
    <row r="39" spans="1:8" x14ac:dyDescent="0.2">
      <c r="A39" s="66"/>
      <c r="B39" s="66"/>
      <c r="C39" s="66"/>
      <c r="D39" s="66"/>
      <c r="E39" s="67"/>
      <c r="F39" s="67"/>
      <c r="G39" s="59">
        <f t="shared" si="2"/>
        <v>0</v>
      </c>
      <c r="H39" s="58"/>
    </row>
    <row r="40" spans="1:8" x14ac:dyDescent="0.2">
      <c r="A40" s="66"/>
      <c r="B40" s="66"/>
      <c r="C40" s="66"/>
      <c r="D40" s="66"/>
      <c r="E40" s="67"/>
      <c r="F40" s="67"/>
      <c r="G40" s="59">
        <f t="shared" si="2"/>
        <v>0</v>
      </c>
      <c r="H40" s="58"/>
    </row>
    <row r="41" spans="1:8" x14ac:dyDescent="0.2">
      <c r="A41" s="66"/>
      <c r="B41" s="66"/>
      <c r="C41" s="66"/>
      <c r="D41" s="66"/>
      <c r="E41" s="67"/>
      <c r="F41" s="67"/>
      <c r="G41" s="59">
        <f t="shared" ref="G41:G52" si="3">+E41*F41</f>
        <v>0</v>
      </c>
      <c r="H41" s="58"/>
    </row>
    <row r="42" spans="1:8" x14ac:dyDescent="0.2">
      <c r="A42" s="66"/>
      <c r="B42" s="66"/>
      <c r="C42" s="66"/>
      <c r="D42" s="66"/>
      <c r="E42" s="67"/>
      <c r="F42" s="67"/>
      <c r="G42" s="59">
        <f t="shared" si="3"/>
        <v>0</v>
      </c>
      <c r="H42" s="58"/>
    </row>
    <row r="43" spans="1:8" x14ac:dyDescent="0.2">
      <c r="A43" s="66"/>
      <c r="B43" s="66"/>
      <c r="C43" s="66"/>
      <c r="D43" s="66"/>
      <c r="E43" s="67"/>
      <c r="F43" s="67"/>
      <c r="G43" s="59">
        <f t="shared" si="3"/>
        <v>0</v>
      </c>
      <c r="H43" s="58"/>
    </row>
    <row r="44" spans="1:8" x14ac:dyDescent="0.2">
      <c r="A44" s="66"/>
      <c r="B44" s="66"/>
      <c r="C44" s="66"/>
      <c r="D44" s="66"/>
      <c r="E44" s="67"/>
      <c r="F44" s="67"/>
      <c r="G44" s="59">
        <f t="shared" si="3"/>
        <v>0</v>
      </c>
      <c r="H44" s="58"/>
    </row>
    <row r="45" spans="1:8" x14ac:dyDescent="0.2">
      <c r="A45" s="66"/>
      <c r="B45" s="66"/>
      <c r="C45" s="66"/>
      <c r="D45" s="66"/>
      <c r="E45" s="67"/>
      <c r="F45" s="67"/>
      <c r="G45" s="59">
        <f t="shared" si="3"/>
        <v>0</v>
      </c>
      <c r="H45" s="58"/>
    </row>
    <row r="46" spans="1:8" x14ac:dyDescent="0.2">
      <c r="A46" s="66"/>
      <c r="B46" s="66"/>
      <c r="C46" s="66"/>
      <c r="D46" s="66"/>
      <c r="E46" s="67"/>
      <c r="F46" s="67"/>
      <c r="G46" s="59">
        <f t="shared" si="3"/>
        <v>0</v>
      </c>
      <c r="H46" s="58"/>
    </row>
    <row r="47" spans="1:8" x14ac:dyDescent="0.2">
      <c r="A47" s="66"/>
      <c r="B47" s="66"/>
      <c r="C47" s="66"/>
      <c r="D47" s="66"/>
      <c r="E47" s="67"/>
      <c r="F47" s="67"/>
      <c r="G47" s="59">
        <f t="shared" si="3"/>
        <v>0</v>
      </c>
      <c r="H47" s="58"/>
    </row>
    <row r="48" spans="1:8" x14ac:dyDescent="0.2">
      <c r="A48" s="66"/>
      <c r="B48" s="66"/>
      <c r="C48" s="66"/>
      <c r="D48" s="66"/>
      <c r="E48" s="67"/>
      <c r="F48" s="67"/>
      <c r="G48" s="59">
        <f t="shared" si="3"/>
        <v>0</v>
      </c>
      <c r="H48" s="58"/>
    </row>
    <row r="49" spans="1:8" x14ac:dyDescent="0.2">
      <c r="A49" s="66"/>
      <c r="B49" s="66"/>
      <c r="C49" s="66"/>
      <c r="D49" s="66"/>
      <c r="E49" s="67"/>
      <c r="F49" s="67"/>
      <c r="G49" s="59">
        <f t="shared" si="3"/>
        <v>0</v>
      </c>
      <c r="H49" s="58"/>
    </row>
    <row r="50" spans="1:8" x14ac:dyDescent="0.2">
      <c r="A50" s="66"/>
      <c r="B50" s="66"/>
      <c r="C50" s="66"/>
      <c r="D50" s="66"/>
      <c r="E50" s="67"/>
      <c r="F50" s="67"/>
      <c r="G50" s="59">
        <f t="shared" si="3"/>
        <v>0</v>
      </c>
      <c r="H50" s="58"/>
    </row>
    <row r="51" spans="1:8" x14ac:dyDescent="0.2">
      <c r="A51" s="66"/>
      <c r="B51" s="66"/>
      <c r="C51" s="66"/>
      <c r="D51" s="66"/>
      <c r="E51" s="67"/>
      <c r="F51" s="67"/>
      <c r="G51" s="59">
        <f t="shared" si="3"/>
        <v>0</v>
      </c>
      <c r="H51" s="58"/>
    </row>
    <row r="52" spans="1:8" x14ac:dyDescent="0.2">
      <c r="A52" s="66"/>
      <c r="B52" s="66"/>
      <c r="C52" s="66"/>
      <c r="D52" s="66"/>
      <c r="E52" s="67"/>
      <c r="F52" s="67"/>
      <c r="G52" s="59">
        <f t="shared" si="3"/>
        <v>0</v>
      </c>
      <c r="H52" s="58"/>
    </row>
    <row r="53" spans="1:8" x14ac:dyDescent="0.2">
      <c r="A53" s="66"/>
      <c r="B53" s="66"/>
      <c r="C53" s="66"/>
      <c r="D53" s="66"/>
      <c r="E53" s="67"/>
      <c r="F53" s="67"/>
      <c r="G53" s="59">
        <f t="shared" si="2"/>
        <v>0</v>
      </c>
      <c r="H53" s="58"/>
    </row>
    <row r="54" spans="1:8" x14ac:dyDescent="0.2">
      <c r="A54" s="66"/>
      <c r="B54" s="66"/>
      <c r="C54" s="66"/>
      <c r="D54" s="66"/>
      <c r="E54" s="67"/>
      <c r="F54" s="67"/>
      <c r="G54" s="59">
        <f t="shared" si="2"/>
        <v>0</v>
      </c>
      <c r="H54" s="58"/>
    </row>
    <row r="55" spans="1:8" x14ac:dyDescent="0.2">
      <c r="A55" s="66"/>
      <c r="B55" s="66"/>
      <c r="C55" s="66"/>
      <c r="D55" s="66"/>
      <c r="E55" s="67"/>
      <c r="F55" s="67"/>
      <c r="G55" s="59">
        <f t="shared" si="2"/>
        <v>0</v>
      </c>
      <c r="H55" s="58"/>
    </row>
    <row r="56" spans="1:8" x14ac:dyDescent="0.2">
      <c r="A56" s="66"/>
      <c r="B56" s="66"/>
      <c r="C56" s="66"/>
      <c r="D56" s="66"/>
      <c r="E56" s="67"/>
      <c r="F56" s="67"/>
      <c r="G56" s="59">
        <f t="shared" si="2"/>
        <v>0</v>
      </c>
      <c r="H56" s="58"/>
    </row>
    <row r="57" spans="1:8" x14ac:dyDescent="0.2">
      <c r="A57" s="66"/>
      <c r="B57" s="66"/>
      <c r="C57" s="66"/>
      <c r="D57" s="66"/>
      <c r="E57" s="67"/>
      <c r="F57" s="67"/>
      <c r="G57" s="59">
        <f t="shared" si="2"/>
        <v>0</v>
      </c>
      <c r="H57" s="58"/>
    </row>
    <row r="58" spans="1:8" x14ac:dyDescent="0.2">
      <c r="A58" s="66"/>
      <c r="B58" s="66"/>
      <c r="C58" s="66"/>
      <c r="D58" s="66"/>
      <c r="E58" s="67"/>
      <c r="F58" s="67"/>
      <c r="G58" s="59">
        <f t="shared" si="2"/>
        <v>0</v>
      </c>
      <c r="H58" s="60"/>
    </row>
    <row r="59" spans="1:8" ht="15.75" x14ac:dyDescent="0.25">
      <c r="A59" s="61" t="s">
        <v>74</v>
      </c>
      <c r="B59" s="62"/>
      <c r="C59" s="62"/>
      <c r="D59" s="62"/>
      <c r="E59" s="63"/>
      <c r="F59" s="63"/>
      <c r="G59" s="64">
        <f>SUM(G33:G58)</f>
        <v>480</v>
      </c>
      <c r="H59" s="65">
        <f>G59*$B$3</f>
        <v>144</v>
      </c>
    </row>
    <row r="60" spans="1:8" ht="9.9499999999999993" customHeight="1" x14ac:dyDescent="0.25">
      <c r="A60" s="53"/>
      <c r="B60" s="53"/>
      <c r="C60" s="53"/>
      <c r="D60" s="53"/>
      <c r="E60" s="54"/>
      <c r="F60" s="54"/>
      <c r="G60" s="55"/>
      <c r="H60" s="56"/>
    </row>
    <row r="61" spans="1:8" ht="22.5" customHeight="1" x14ac:dyDescent="0.25">
      <c r="A61" s="399" t="s">
        <v>11</v>
      </c>
      <c r="B61" s="400"/>
      <c r="C61" s="400"/>
      <c r="D61" s="400"/>
      <c r="E61" s="400"/>
      <c r="F61" s="400"/>
      <c r="G61" s="400"/>
      <c r="H61" s="401"/>
    </row>
    <row r="62" spans="1:8" x14ac:dyDescent="0.2">
      <c r="A62" s="182" t="s">
        <v>60</v>
      </c>
      <c r="B62" s="182" t="s">
        <v>61</v>
      </c>
      <c r="C62" s="182" t="s">
        <v>63</v>
      </c>
      <c r="D62" s="182" t="s">
        <v>64</v>
      </c>
      <c r="E62" s="183">
        <f>35*2</f>
        <v>70</v>
      </c>
      <c r="F62" s="183">
        <v>2</v>
      </c>
      <c r="G62" s="184">
        <f>+E62*F62</f>
        <v>140</v>
      </c>
      <c r="H62" s="57"/>
    </row>
    <row r="63" spans="1:8" x14ac:dyDescent="0.2">
      <c r="A63" s="185" t="s">
        <v>68</v>
      </c>
      <c r="B63" s="182" t="s">
        <v>75</v>
      </c>
      <c r="C63" s="185" t="s">
        <v>63</v>
      </c>
      <c r="D63" s="182" t="s">
        <v>76</v>
      </c>
      <c r="E63" s="186">
        <v>50</v>
      </c>
      <c r="F63" s="186">
        <v>6</v>
      </c>
      <c r="G63" s="187">
        <f>+E63*F63</f>
        <v>300</v>
      </c>
      <c r="H63" s="58"/>
    </row>
    <row r="64" spans="1:8" x14ac:dyDescent="0.2">
      <c r="A64" s="66"/>
      <c r="B64" s="66"/>
      <c r="C64" s="66"/>
      <c r="D64" s="66"/>
      <c r="E64" s="67"/>
      <c r="F64" s="67"/>
      <c r="G64" s="59">
        <f t="shared" ref="G64:G87" si="4">+E64*F64</f>
        <v>0</v>
      </c>
      <c r="H64" s="58"/>
    </row>
    <row r="65" spans="1:8" x14ac:dyDescent="0.2">
      <c r="A65" s="66"/>
      <c r="B65" s="66"/>
      <c r="C65" s="66"/>
      <c r="D65" s="66"/>
      <c r="E65" s="67"/>
      <c r="F65" s="67"/>
      <c r="G65" s="59">
        <f t="shared" si="4"/>
        <v>0</v>
      </c>
      <c r="H65" s="58"/>
    </row>
    <row r="66" spans="1:8" x14ac:dyDescent="0.2">
      <c r="A66" s="66"/>
      <c r="B66" s="66"/>
      <c r="C66" s="66"/>
      <c r="D66" s="66"/>
      <c r="E66" s="67"/>
      <c r="F66" s="67"/>
      <c r="G66" s="59">
        <f t="shared" si="4"/>
        <v>0</v>
      </c>
      <c r="H66" s="58"/>
    </row>
    <row r="67" spans="1:8" x14ac:dyDescent="0.2">
      <c r="A67" s="66"/>
      <c r="B67" s="66"/>
      <c r="C67" s="66"/>
      <c r="D67" s="66"/>
      <c r="E67" s="67"/>
      <c r="F67" s="67"/>
      <c r="G67" s="59">
        <f t="shared" si="4"/>
        <v>0</v>
      </c>
      <c r="H67" s="58"/>
    </row>
    <row r="68" spans="1:8" x14ac:dyDescent="0.2">
      <c r="A68" s="66"/>
      <c r="B68" s="66"/>
      <c r="C68" s="66"/>
      <c r="D68" s="66"/>
      <c r="E68" s="67"/>
      <c r="F68" s="67"/>
      <c r="G68" s="59">
        <f t="shared" si="4"/>
        <v>0</v>
      </c>
      <c r="H68" s="58"/>
    </row>
    <row r="69" spans="1:8" x14ac:dyDescent="0.2">
      <c r="A69" s="66"/>
      <c r="B69" s="66"/>
      <c r="C69" s="66"/>
      <c r="D69" s="66"/>
      <c r="E69" s="67"/>
      <c r="F69" s="67"/>
      <c r="G69" s="59">
        <f t="shared" si="4"/>
        <v>0</v>
      </c>
      <c r="H69" s="58"/>
    </row>
    <row r="70" spans="1:8" x14ac:dyDescent="0.2">
      <c r="A70" s="66"/>
      <c r="B70" s="66"/>
      <c r="C70" s="66"/>
      <c r="D70" s="66"/>
      <c r="E70" s="67"/>
      <c r="F70" s="67"/>
      <c r="G70" s="59">
        <f t="shared" ref="G70:G76" si="5">+E70*F70</f>
        <v>0</v>
      </c>
      <c r="H70" s="58"/>
    </row>
    <row r="71" spans="1:8" x14ac:dyDescent="0.2">
      <c r="A71" s="66"/>
      <c r="B71" s="66"/>
      <c r="C71" s="66"/>
      <c r="D71" s="66"/>
      <c r="E71" s="67"/>
      <c r="F71" s="67"/>
      <c r="G71" s="59">
        <f t="shared" si="5"/>
        <v>0</v>
      </c>
      <c r="H71" s="58"/>
    </row>
    <row r="72" spans="1:8" x14ac:dyDescent="0.2">
      <c r="A72" s="66"/>
      <c r="B72" s="66"/>
      <c r="C72" s="66"/>
      <c r="D72" s="66"/>
      <c r="E72" s="67"/>
      <c r="F72" s="67"/>
      <c r="G72" s="59">
        <f>+E72*F72</f>
        <v>0</v>
      </c>
      <c r="H72" s="58"/>
    </row>
    <row r="73" spans="1:8" x14ac:dyDescent="0.2">
      <c r="A73" s="66"/>
      <c r="B73" s="66"/>
      <c r="C73" s="66"/>
      <c r="D73" s="66"/>
      <c r="E73" s="67"/>
      <c r="F73" s="67"/>
      <c r="G73" s="59">
        <f>+E73*F73</f>
        <v>0</v>
      </c>
      <c r="H73" s="58"/>
    </row>
    <row r="74" spans="1:8" x14ac:dyDescent="0.2">
      <c r="A74" s="66"/>
      <c r="B74" s="66"/>
      <c r="C74" s="66"/>
      <c r="D74" s="66"/>
      <c r="E74" s="67"/>
      <c r="F74" s="67"/>
      <c r="G74" s="59">
        <f t="shared" si="5"/>
        <v>0</v>
      </c>
      <c r="H74" s="58"/>
    </row>
    <row r="75" spans="1:8" x14ac:dyDescent="0.2">
      <c r="A75" s="66"/>
      <c r="B75" s="66"/>
      <c r="C75" s="66"/>
      <c r="D75" s="66"/>
      <c r="E75" s="67"/>
      <c r="F75" s="67"/>
      <c r="G75" s="59">
        <f t="shared" si="5"/>
        <v>0</v>
      </c>
      <c r="H75" s="58"/>
    </row>
    <row r="76" spans="1:8" x14ac:dyDescent="0.2">
      <c r="A76" s="66"/>
      <c r="B76" s="66"/>
      <c r="C76" s="66"/>
      <c r="D76" s="66"/>
      <c r="E76" s="67"/>
      <c r="F76" s="67"/>
      <c r="G76" s="59">
        <f t="shared" si="5"/>
        <v>0</v>
      </c>
      <c r="H76" s="58"/>
    </row>
    <row r="77" spans="1:8" x14ac:dyDescent="0.2">
      <c r="A77" s="66"/>
      <c r="B77" s="66"/>
      <c r="C77" s="66"/>
      <c r="D77" s="66"/>
      <c r="E77" s="67"/>
      <c r="F77" s="67"/>
      <c r="G77" s="59">
        <f>+E77*F77</f>
        <v>0</v>
      </c>
      <c r="H77" s="58"/>
    </row>
    <row r="78" spans="1:8" x14ac:dyDescent="0.2">
      <c r="A78" s="66"/>
      <c r="B78" s="66"/>
      <c r="C78" s="66"/>
      <c r="D78" s="66"/>
      <c r="E78" s="67"/>
      <c r="F78" s="67"/>
      <c r="G78" s="59">
        <f>+E78*F78</f>
        <v>0</v>
      </c>
      <c r="H78" s="58"/>
    </row>
    <row r="79" spans="1:8" x14ac:dyDescent="0.2">
      <c r="A79" s="66"/>
      <c r="B79" s="66"/>
      <c r="C79" s="66"/>
      <c r="D79" s="66"/>
      <c r="E79" s="67"/>
      <c r="F79" s="67"/>
      <c r="G79" s="59">
        <f>+E79*F79</f>
        <v>0</v>
      </c>
      <c r="H79" s="58"/>
    </row>
    <row r="80" spans="1:8" x14ac:dyDescent="0.2">
      <c r="A80" s="66"/>
      <c r="B80" s="66"/>
      <c r="C80" s="66"/>
      <c r="D80" s="66"/>
      <c r="E80" s="67"/>
      <c r="F80" s="67"/>
      <c r="G80" s="59">
        <f>+E80*F80</f>
        <v>0</v>
      </c>
      <c r="H80" s="58"/>
    </row>
    <row r="81" spans="1:8" x14ac:dyDescent="0.2">
      <c r="A81" s="66"/>
      <c r="B81" s="66"/>
      <c r="C81" s="66"/>
      <c r="D81" s="66"/>
      <c r="E81" s="67"/>
      <c r="F81" s="67"/>
      <c r="G81" s="59">
        <f>+E81*F81</f>
        <v>0</v>
      </c>
      <c r="H81" s="58"/>
    </row>
    <row r="82" spans="1:8" x14ac:dyDescent="0.2">
      <c r="A82" s="66"/>
      <c r="B82" s="66"/>
      <c r="C82" s="66"/>
      <c r="D82" s="66"/>
      <c r="E82" s="67"/>
      <c r="F82" s="67"/>
      <c r="G82" s="59">
        <f t="shared" si="4"/>
        <v>0</v>
      </c>
      <c r="H82" s="58"/>
    </row>
    <row r="83" spans="1:8" x14ac:dyDescent="0.2">
      <c r="A83" s="66"/>
      <c r="B83" s="66"/>
      <c r="C83" s="66"/>
      <c r="D83" s="66"/>
      <c r="E83" s="67"/>
      <c r="F83" s="67"/>
      <c r="G83" s="59">
        <f t="shared" si="4"/>
        <v>0</v>
      </c>
      <c r="H83" s="58"/>
    </row>
    <row r="84" spans="1:8" x14ac:dyDescent="0.2">
      <c r="A84" s="66"/>
      <c r="B84" s="66"/>
      <c r="C84" s="66"/>
      <c r="D84" s="66"/>
      <c r="E84" s="67"/>
      <c r="F84" s="67"/>
      <c r="G84" s="59">
        <f t="shared" si="4"/>
        <v>0</v>
      </c>
      <c r="H84" s="58"/>
    </row>
    <row r="85" spans="1:8" x14ac:dyDescent="0.2">
      <c r="A85" s="66"/>
      <c r="B85" s="66"/>
      <c r="C85" s="66"/>
      <c r="D85" s="66"/>
      <c r="E85" s="67"/>
      <c r="F85" s="67"/>
      <c r="G85" s="59">
        <f t="shared" si="4"/>
        <v>0</v>
      </c>
      <c r="H85" s="58"/>
    </row>
    <row r="86" spans="1:8" x14ac:dyDescent="0.2">
      <c r="A86" s="66"/>
      <c r="B86" s="66"/>
      <c r="C86" s="66"/>
      <c r="D86" s="66"/>
      <c r="E86" s="67"/>
      <c r="F86" s="67"/>
      <c r="G86" s="59">
        <f t="shared" si="4"/>
        <v>0</v>
      </c>
      <c r="H86" s="58"/>
    </row>
    <row r="87" spans="1:8" x14ac:dyDescent="0.2">
      <c r="A87" s="66"/>
      <c r="B87" s="66"/>
      <c r="C87" s="66"/>
      <c r="D87" s="66"/>
      <c r="E87" s="67"/>
      <c r="F87" s="67"/>
      <c r="G87" s="59">
        <f t="shared" si="4"/>
        <v>0</v>
      </c>
      <c r="H87" s="60"/>
    </row>
    <row r="88" spans="1:8" ht="15.75" x14ac:dyDescent="0.25">
      <c r="A88" s="61" t="s">
        <v>77</v>
      </c>
      <c r="B88" s="62"/>
      <c r="C88" s="62"/>
      <c r="D88" s="62"/>
      <c r="E88" s="63"/>
      <c r="F88" s="63"/>
      <c r="G88" s="64">
        <f>SUM(G62:G87)</f>
        <v>440</v>
      </c>
      <c r="H88" s="65">
        <f>G88*$B$3</f>
        <v>132</v>
      </c>
    </row>
  </sheetData>
  <sheetProtection password="ED2F" sheet="1" formatCells="0" formatColumns="0" formatRows="0" sort="0"/>
  <mergeCells count="3">
    <mergeCell ref="A7:H7"/>
    <mergeCell ref="A32:H32"/>
    <mergeCell ref="A61:H61"/>
  </mergeCells>
  <pageMargins left="0.70866141732283472" right="0.70866141732283472" top="0.78740157480314965" bottom="0.78740157480314965" header="0.31496062992125984" footer="0.31496062992125984"/>
  <pageSetup paperSize="9" orientation="landscape" r:id="rId1"/>
  <headerFooter>
    <oddHeader>&amp;L&amp;10Anlage Reisekosten zur Anlage 1 Ausgaben- und Finanzierungsplan</oddHeader>
    <oddFooter>&amp;L&amp;8TAB-12473/10.23&amp;R&amp;8Seite &amp;P von &amp;N</oddFooter>
  </headerFooter>
  <rowBreaks count="2" manualBreakCount="2">
    <brk id="30" max="16383" man="1"/>
    <brk id="5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6"/>
  <sheetViews>
    <sheetView showGridLines="0" topLeftCell="B1" zoomScaleNormal="100" workbookViewId="0">
      <selection activeCell="C6" sqref="C6:F6"/>
    </sheetView>
  </sheetViews>
  <sheetFormatPr baseColWidth="10" defaultColWidth="11.5546875" defaultRowHeight="11.25" x14ac:dyDescent="0.2"/>
  <cols>
    <col min="1" max="1" width="0" style="1" hidden="1" customWidth="1"/>
    <col min="2" max="2" width="18.77734375" style="1" customWidth="1"/>
    <col min="3" max="3" width="9.21875" style="1" customWidth="1"/>
    <col min="4" max="6" width="17.77734375" style="15" customWidth="1"/>
    <col min="7" max="7" width="11.5546875" style="15"/>
    <col min="8" max="16384" width="11.5546875" style="1"/>
  </cols>
  <sheetData>
    <row r="1" spans="1:7" ht="12.75" x14ac:dyDescent="0.2">
      <c r="B1" s="13" t="s">
        <v>96</v>
      </c>
      <c r="C1" s="13"/>
      <c r="D1" s="14"/>
      <c r="E1" s="14"/>
      <c r="F1" s="14"/>
    </row>
    <row r="2" spans="1:7" ht="12.75" x14ac:dyDescent="0.2">
      <c r="B2" s="77"/>
      <c r="C2" s="77"/>
      <c r="D2" s="78"/>
      <c r="E2" s="78"/>
      <c r="F2" s="78"/>
    </row>
    <row r="3" spans="1:7" ht="15" x14ac:dyDescent="0.25">
      <c r="B3" s="402" t="s">
        <v>228</v>
      </c>
      <c r="C3" s="402"/>
      <c r="D3" s="402"/>
      <c r="E3" s="402"/>
      <c r="F3" s="402"/>
    </row>
    <row r="4" spans="1:7" ht="15" x14ac:dyDescent="0.25">
      <c r="B4" s="402" t="s">
        <v>229</v>
      </c>
      <c r="C4" s="402"/>
      <c r="D4" s="402"/>
      <c r="E4" s="402"/>
      <c r="F4" s="402"/>
    </row>
    <row r="5" spans="1:7" ht="19.5" customHeight="1" x14ac:dyDescent="0.25">
      <c r="B5" s="16"/>
      <c r="C5" s="16"/>
      <c r="D5" s="17"/>
      <c r="E5" s="17"/>
      <c r="F5" s="17"/>
    </row>
    <row r="6" spans="1:7" ht="33" customHeight="1" x14ac:dyDescent="0.2">
      <c r="A6" s="1" t="s">
        <v>167</v>
      </c>
      <c r="B6" s="82" t="s">
        <v>98</v>
      </c>
      <c r="C6" s="403" t="s">
        <v>104</v>
      </c>
      <c r="D6" s="404"/>
      <c r="E6" s="404"/>
      <c r="F6" s="405"/>
    </row>
    <row r="7" spans="1:7" ht="31.5" customHeight="1" x14ac:dyDescent="0.2">
      <c r="A7" s="1" t="s">
        <v>23</v>
      </c>
      <c r="B7" s="82" t="s">
        <v>97</v>
      </c>
      <c r="C7" s="403" t="s">
        <v>23</v>
      </c>
      <c r="D7" s="404"/>
      <c r="E7" s="404"/>
      <c r="F7" s="405"/>
    </row>
    <row r="8" spans="1:7" ht="22.5" customHeight="1" x14ac:dyDescent="0.2">
      <c r="A8" s="1" t="s">
        <v>165</v>
      </c>
      <c r="B8" s="82" t="s">
        <v>33</v>
      </c>
      <c r="C8" s="403" t="s">
        <v>105</v>
      </c>
      <c r="D8" s="404"/>
      <c r="E8" s="404"/>
      <c r="F8" s="405"/>
    </row>
    <row r="9" spans="1:7" ht="21" customHeight="1" x14ac:dyDescent="0.2">
      <c r="A9" s="1" t="s">
        <v>166</v>
      </c>
      <c r="B9" s="18"/>
      <c r="C9" s="18"/>
      <c r="D9" s="18"/>
      <c r="E9" s="19"/>
      <c r="F9" s="19"/>
    </row>
    <row r="10" spans="1:7" ht="20.100000000000001" customHeight="1" x14ac:dyDescent="0.2">
      <c r="A10" s="1" t="s">
        <v>168</v>
      </c>
      <c r="B10" s="411" t="s">
        <v>34</v>
      </c>
      <c r="C10" s="412"/>
      <c r="D10" s="413"/>
      <c r="E10" s="414"/>
      <c r="F10" s="20" t="s">
        <v>46</v>
      </c>
    </row>
    <row r="11" spans="1:7" ht="36.75" customHeight="1" x14ac:dyDescent="0.2">
      <c r="B11" s="21"/>
      <c r="C11" s="22"/>
      <c r="D11" s="23"/>
      <c r="E11" s="23"/>
      <c r="F11" s="23"/>
    </row>
    <row r="12" spans="1:7" customFormat="1" ht="22.5" customHeight="1" x14ac:dyDescent="0.2">
      <c r="B12" s="23"/>
      <c r="C12" s="23"/>
      <c r="D12" s="24" t="s">
        <v>35</v>
      </c>
      <c r="E12" s="24" t="s">
        <v>36</v>
      </c>
      <c r="F12" s="25" t="s">
        <v>37</v>
      </c>
      <c r="G12" s="26"/>
    </row>
    <row r="13" spans="1:7" customFormat="1" ht="24.95" customHeight="1" x14ac:dyDescent="0.2">
      <c r="B13" s="406" t="s">
        <v>99</v>
      </c>
      <c r="C13" s="415"/>
      <c r="D13" s="176" t="s">
        <v>106</v>
      </c>
      <c r="E13" s="176" t="s">
        <v>107</v>
      </c>
      <c r="F13" s="177" t="s">
        <v>108</v>
      </c>
      <c r="G13" s="26"/>
    </row>
    <row r="14" spans="1:7" customFormat="1" ht="24.95" customHeight="1" x14ac:dyDescent="0.2">
      <c r="B14" s="406" t="s">
        <v>38</v>
      </c>
      <c r="C14" s="415"/>
      <c r="D14" s="178">
        <v>44656</v>
      </c>
      <c r="E14" s="178">
        <v>44657</v>
      </c>
      <c r="F14" s="179">
        <v>44656</v>
      </c>
      <c r="G14" s="26"/>
    </row>
    <row r="15" spans="1:7" customFormat="1" ht="24.95" customHeight="1" x14ac:dyDescent="0.2">
      <c r="B15" s="406" t="s">
        <v>101</v>
      </c>
      <c r="C15" s="415"/>
      <c r="D15" s="180">
        <v>1100</v>
      </c>
      <c r="E15" s="180">
        <v>1120</v>
      </c>
      <c r="F15" s="180">
        <v>1110</v>
      </c>
      <c r="G15" s="26"/>
    </row>
    <row r="16" spans="1:7" ht="24.95" customHeight="1" x14ac:dyDescent="0.2">
      <c r="B16" s="406" t="s">
        <v>102</v>
      </c>
      <c r="C16" s="415"/>
      <c r="D16" s="180">
        <v>119</v>
      </c>
      <c r="E16" s="180">
        <v>142.80000000000001</v>
      </c>
      <c r="F16" s="180">
        <v>130.9</v>
      </c>
    </row>
    <row r="17" spans="2:7" ht="24.95" customHeight="1" x14ac:dyDescent="0.2">
      <c r="B17" s="406" t="s">
        <v>103</v>
      </c>
      <c r="C17" s="421"/>
      <c r="D17" s="181">
        <v>0.02</v>
      </c>
      <c r="E17" s="181"/>
      <c r="F17" s="181">
        <v>0.03</v>
      </c>
    </row>
    <row r="18" spans="2:7" ht="34.5" customHeight="1" x14ac:dyDescent="0.2">
      <c r="B18" s="27"/>
      <c r="C18" s="28"/>
      <c r="D18" s="29"/>
      <c r="E18" s="29"/>
      <c r="F18" s="30"/>
    </row>
    <row r="19" spans="2:7" ht="26.25" customHeight="1" x14ac:dyDescent="0.2">
      <c r="B19" s="406" t="s">
        <v>232</v>
      </c>
      <c r="C19" s="407"/>
      <c r="D19" s="407"/>
      <c r="E19" s="407"/>
      <c r="F19" s="20" t="s">
        <v>100</v>
      </c>
    </row>
    <row r="20" spans="2:7" ht="17.25" customHeight="1" x14ac:dyDescent="0.2">
      <c r="B20" s="31"/>
      <c r="C20" s="79"/>
      <c r="D20" s="80"/>
      <c r="E20" s="80"/>
      <c r="F20" s="81"/>
    </row>
    <row r="21" spans="2:7" ht="29.25" customHeight="1" x14ac:dyDescent="0.2">
      <c r="B21" s="408" t="s">
        <v>230</v>
      </c>
      <c r="C21" s="408"/>
      <c r="D21" s="408"/>
      <c r="E21" s="408"/>
      <c r="F21" s="408"/>
    </row>
    <row r="22" spans="2:7" ht="30.75" customHeight="1" x14ac:dyDescent="0.2">
      <c r="B22" s="422" t="s">
        <v>109</v>
      </c>
      <c r="C22" s="423"/>
      <c r="D22" s="212">
        <f>IF($F$19="Ja",($D$16-$D$16*D17),($D$15-$D$15*D17))</f>
        <v>1078</v>
      </c>
      <c r="E22" s="212">
        <f>IF($F$19="Ja",($E$16-$E$16*E17),($E$15-$E$15*E17))</f>
        <v>1120</v>
      </c>
      <c r="F22" s="212">
        <f>IF($F$19="Ja",($F$16-$F$16*F17),($F$15-$F$15*F17))</f>
        <v>1076.7</v>
      </c>
    </row>
    <row r="23" spans="2:7" ht="24.95" customHeight="1" x14ac:dyDescent="0.2">
      <c r="B23" s="31"/>
      <c r="C23" s="32"/>
      <c r="D23" s="33"/>
      <c r="E23" s="33"/>
      <c r="F23" s="33"/>
    </row>
    <row r="24" spans="2:7" ht="15" x14ac:dyDescent="0.2">
      <c r="B24" s="409" t="s">
        <v>231</v>
      </c>
      <c r="C24" s="410"/>
      <c r="D24" s="410"/>
      <c r="E24" s="410"/>
      <c r="F24" s="410"/>
    </row>
    <row r="25" spans="2:7" ht="15" x14ac:dyDescent="0.2">
      <c r="B25" s="424" t="s">
        <v>39</v>
      </c>
      <c r="C25" s="425"/>
      <c r="D25" s="425"/>
      <c r="E25" s="425"/>
      <c r="F25" s="425"/>
    </row>
    <row r="26" spans="2:7" ht="50.1" customHeight="1" x14ac:dyDescent="0.2">
      <c r="B26" s="416"/>
      <c r="C26" s="417"/>
      <c r="D26" s="417"/>
      <c r="E26" s="417"/>
      <c r="F26" s="418"/>
      <c r="G26" s="1"/>
    </row>
    <row r="27" spans="2:7" ht="12.75" x14ac:dyDescent="0.2">
      <c r="B27" s="34"/>
      <c r="C27" s="34"/>
      <c r="D27" s="35"/>
      <c r="E27" s="35"/>
      <c r="F27" s="35"/>
    </row>
    <row r="28" spans="2:7" ht="12.75" x14ac:dyDescent="0.2">
      <c r="B28" s="36"/>
      <c r="C28" s="36"/>
      <c r="D28" s="35"/>
      <c r="E28" s="35"/>
      <c r="F28" s="35"/>
    </row>
    <row r="29" spans="2:7" ht="15" x14ac:dyDescent="0.2">
      <c r="B29" s="409" t="s">
        <v>40</v>
      </c>
      <c r="C29" s="410"/>
      <c r="D29" s="410"/>
      <c r="E29" s="410"/>
      <c r="F29" s="410"/>
    </row>
    <row r="30" spans="2:7" ht="15" x14ac:dyDescent="0.2">
      <c r="B30" s="424" t="s">
        <v>39</v>
      </c>
      <c r="C30" s="425"/>
      <c r="D30" s="425"/>
      <c r="E30" s="425"/>
      <c r="F30" s="425"/>
    </row>
    <row r="31" spans="2:7" ht="50.1" customHeight="1" x14ac:dyDescent="0.2">
      <c r="B31" s="416"/>
      <c r="C31" s="417"/>
      <c r="D31" s="417"/>
      <c r="E31" s="417"/>
      <c r="F31" s="418"/>
      <c r="G31" s="1"/>
    </row>
    <row r="32" spans="2:7" ht="29.25" customHeight="1" x14ac:dyDescent="0.2">
      <c r="B32" s="419"/>
      <c r="C32" s="420"/>
      <c r="D32" s="420"/>
      <c r="E32" s="420"/>
      <c r="F32" s="420"/>
    </row>
    <row r="36" spans="2:7" ht="12.75" x14ac:dyDescent="0.2">
      <c r="B36" s="37"/>
    </row>
    <row r="37" spans="2:7" customFormat="1" ht="15" x14ac:dyDescent="0.2">
      <c r="D37" s="26"/>
      <c r="E37" s="26"/>
      <c r="F37" s="26"/>
      <c r="G37" s="26"/>
    </row>
    <row r="38" spans="2:7" customFormat="1" ht="15" x14ac:dyDescent="0.2">
      <c r="D38" s="26"/>
      <c r="E38" s="26"/>
      <c r="F38" s="26"/>
      <c r="G38" s="26"/>
    </row>
    <row r="39" spans="2:7" customFormat="1" ht="15" x14ac:dyDescent="0.2">
      <c r="D39" s="26"/>
      <c r="E39" s="26"/>
      <c r="F39" s="26"/>
      <c r="G39" s="26"/>
    </row>
    <row r="40" spans="2:7" ht="15" x14ac:dyDescent="0.2">
      <c r="B40"/>
    </row>
    <row r="41" spans="2:7" customFormat="1" ht="15" x14ac:dyDescent="0.2">
      <c r="D41" s="26"/>
      <c r="E41" s="26"/>
      <c r="F41" s="26"/>
      <c r="G41" s="26"/>
    </row>
    <row r="42" spans="2:7" customFormat="1" ht="15" x14ac:dyDescent="0.2">
      <c r="D42" s="26"/>
      <c r="E42" s="26"/>
      <c r="F42" s="26"/>
      <c r="G42" s="26"/>
    </row>
    <row r="43" spans="2:7" ht="15" x14ac:dyDescent="0.2">
      <c r="B43"/>
    </row>
    <row r="44" spans="2:7" ht="15" x14ac:dyDescent="0.2">
      <c r="B44"/>
    </row>
    <row r="45" spans="2:7" ht="15" x14ac:dyDescent="0.2">
      <c r="B45"/>
    </row>
    <row r="46" spans="2:7" ht="15" x14ac:dyDescent="0.2">
      <c r="B46"/>
    </row>
  </sheetData>
  <sheetProtection password="ED2F" sheet="1" formatCells="0"/>
  <mergeCells count="21">
    <mergeCell ref="B31:F31"/>
    <mergeCell ref="B32:F32"/>
    <mergeCell ref="B16:C16"/>
    <mergeCell ref="B17:C17"/>
    <mergeCell ref="B22:C22"/>
    <mergeCell ref="B24:F24"/>
    <mergeCell ref="B25:F25"/>
    <mergeCell ref="B26:F26"/>
    <mergeCell ref="B30:F30"/>
    <mergeCell ref="B29:F29"/>
    <mergeCell ref="C7:F7"/>
    <mergeCell ref="C8:F8"/>
    <mergeCell ref="B10:E10"/>
    <mergeCell ref="B13:C13"/>
    <mergeCell ref="B14:C14"/>
    <mergeCell ref="B15:C15"/>
    <mergeCell ref="B3:F3"/>
    <mergeCell ref="B4:F4"/>
    <mergeCell ref="C6:F6"/>
    <mergeCell ref="B19:E19"/>
    <mergeCell ref="B21:F21"/>
  </mergeCells>
  <dataValidations count="2">
    <dataValidation type="list" allowBlank="1" showInputMessage="1" showErrorMessage="1" sqref="F10 F19">
      <formula1>"Ja,Nein"</formula1>
    </dataValidation>
    <dataValidation type="list" allowBlank="1" showInputMessage="1" showErrorMessage="1" sqref="C7:F7">
      <formula1>$A$6:$A$10</formula1>
    </dataValidation>
  </dataValidations>
  <pageMargins left="0.51181102362204722" right="0.51181102362204722" top="0.51181102362204722" bottom="0.39370078740157483" header="0.31496062992125984" footer="0.31496062992125984"/>
  <pageSetup paperSize="9" scale="95" fitToHeight="0" orientation="portrait" r:id="rId1"/>
  <headerFooter>
    <oddFooter>&amp;L&amp;8TAB-12473/10.23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6"/>
  <sheetViews>
    <sheetView showGridLines="0" topLeftCell="B1" zoomScaleNormal="100" workbookViewId="0">
      <selection activeCell="C6" sqref="C6:F6"/>
    </sheetView>
  </sheetViews>
  <sheetFormatPr baseColWidth="10" defaultColWidth="11.5546875" defaultRowHeight="11.25" x14ac:dyDescent="0.2"/>
  <cols>
    <col min="1" max="1" width="0" style="1" hidden="1" customWidth="1"/>
    <col min="2" max="2" width="18.77734375" style="1" customWidth="1"/>
    <col min="3" max="3" width="9.21875" style="1" customWidth="1"/>
    <col min="4" max="6" width="17.77734375" style="15" customWidth="1"/>
    <col min="7" max="7" width="11.5546875" style="15"/>
    <col min="8" max="16384" width="11.5546875" style="1"/>
  </cols>
  <sheetData>
    <row r="1" spans="1:7" ht="12.75" x14ac:dyDescent="0.2">
      <c r="B1" s="13" t="s">
        <v>96</v>
      </c>
      <c r="C1" s="13"/>
      <c r="D1" s="14"/>
      <c r="E1" s="14"/>
      <c r="F1" s="14"/>
    </row>
    <row r="2" spans="1:7" ht="12.75" x14ac:dyDescent="0.2">
      <c r="B2" s="77"/>
      <c r="C2" s="77"/>
      <c r="D2" s="78"/>
      <c r="E2" s="78"/>
      <c r="F2" s="78"/>
    </row>
    <row r="3" spans="1:7" ht="15" x14ac:dyDescent="0.25">
      <c r="B3" s="402" t="s">
        <v>228</v>
      </c>
      <c r="C3" s="402"/>
      <c r="D3" s="402"/>
      <c r="E3" s="402"/>
      <c r="F3" s="402"/>
    </row>
    <row r="4" spans="1:7" ht="15" x14ac:dyDescent="0.25">
      <c r="B4" s="402" t="s">
        <v>229</v>
      </c>
      <c r="C4" s="402"/>
      <c r="D4" s="402"/>
      <c r="E4" s="402"/>
      <c r="F4" s="402"/>
    </row>
    <row r="5" spans="1:7" ht="19.5" customHeight="1" x14ac:dyDescent="0.25">
      <c r="B5" s="16"/>
      <c r="C5" s="16"/>
      <c r="D5" s="17"/>
      <c r="E5" s="17"/>
      <c r="F5" s="17"/>
    </row>
    <row r="6" spans="1:7" ht="33" customHeight="1" x14ac:dyDescent="0.2">
      <c r="A6" s="1" t="s">
        <v>167</v>
      </c>
      <c r="B6" s="229" t="s">
        <v>98</v>
      </c>
      <c r="C6" s="403" t="s">
        <v>104</v>
      </c>
      <c r="D6" s="404"/>
      <c r="E6" s="404"/>
      <c r="F6" s="405"/>
    </row>
    <row r="7" spans="1:7" ht="31.5" customHeight="1" x14ac:dyDescent="0.2">
      <c r="A7" s="1" t="s">
        <v>23</v>
      </c>
      <c r="B7" s="229" t="s">
        <v>97</v>
      </c>
      <c r="C7" s="403" t="s">
        <v>166</v>
      </c>
      <c r="D7" s="404"/>
      <c r="E7" s="404"/>
      <c r="F7" s="405"/>
    </row>
    <row r="8" spans="1:7" ht="22.5" customHeight="1" x14ac:dyDescent="0.2">
      <c r="A8" s="1" t="s">
        <v>165</v>
      </c>
      <c r="B8" s="229" t="s">
        <v>33</v>
      </c>
      <c r="C8" s="403" t="s">
        <v>236</v>
      </c>
      <c r="D8" s="404"/>
      <c r="E8" s="404"/>
      <c r="F8" s="405"/>
    </row>
    <row r="9" spans="1:7" ht="21" customHeight="1" x14ac:dyDescent="0.2">
      <c r="A9" s="1" t="s">
        <v>166</v>
      </c>
      <c r="B9" s="18"/>
      <c r="C9" s="18"/>
      <c r="D9" s="18"/>
      <c r="E9" s="228"/>
      <c r="F9" s="228"/>
    </row>
    <row r="10" spans="1:7" ht="20.100000000000001" customHeight="1" x14ac:dyDescent="0.2">
      <c r="A10" s="1" t="s">
        <v>168</v>
      </c>
      <c r="B10" s="411" t="s">
        <v>34</v>
      </c>
      <c r="C10" s="412"/>
      <c r="D10" s="413"/>
      <c r="E10" s="414"/>
      <c r="F10" s="20" t="s">
        <v>46</v>
      </c>
    </row>
    <row r="11" spans="1:7" ht="36.75" customHeight="1" x14ac:dyDescent="0.2">
      <c r="B11" s="21"/>
      <c r="C11" s="22"/>
      <c r="D11" s="23"/>
      <c r="E11" s="23"/>
      <c r="F11" s="23"/>
    </row>
    <row r="12" spans="1:7" customFormat="1" ht="22.5" customHeight="1" x14ac:dyDescent="0.2">
      <c r="B12" s="23"/>
      <c r="C12" s="23"/>
      <c r="D12" s="24" t="s">
        <v>35</v>
      </c>
      <c r="E12" s="24" t="s">
        <v>36</v>
      </c>
      <c r="F12" s="25" t="s">
        <v>37</v>
      </c>
      <c r="G12" s="26"/>
    </row>
    <row r="13" spans="1:7" customFormat="1" ht="24.95" customHeight="1" x14ac:dyDescent="0.2">
      <c r="B13" s="406" t="s">
        <v>99</v>
      </c>
      <c r="C13" s="415"/>
      <c r="D13" s="176" t="s">
        <v>233</v>
      </c>
      <c r="E13" s="176" t="s">
        <v>234</v>
      </c>
      <c r="F13" s="177" t="s">
        <v>235</v>
      </c>
      <c r="G13" s="26"/>
    </row>
    <row r="14" spans="1:7" customFormat="1" ht="24.95" customHeight="1" x14ac:dyDescent="0.2">
      <c r="B14" s="406" t="s">
        <v>38</v>
      </c>
      <c r="C14" s="415"/>
      <c r="D14" s="178">
        <v>44656</v>
      </c>
      <c r="E14" s="178">
        <v>44657</v>
      </c>
      <c r="F14" s="179">
        <v>44656</v>
      </c>
      <c r="G14" s="26"/>
    </row>
    <row r="15" spans="1:7" customFormat="1" ht="24.95" customHeight="1" x14ac:dyDescent="0.2">
      <c r="B15" s="406" t="s">
        <v>101</v>
      </c>
      <c r="C15" s="415"/>
      <c r="D15" s="180">
        <v>1555</v>
      </c>
      <c r="E15" s="180">
        <v>1495</v>
      </c>
      <c r="F15" s="180">
        <v>1535</v>
      </c>
      <c r="G15" s="26"/>
    </row>
    <row r="16" spans="1:7" ht="24.95" customHeight="1" x14ac:dyDescent="0.2">
      <c r="B16" s="406" t="s">
        <v>102</v>
      </c>
      <c r="C16" s="415"/>
      <c r="D16" s="180">
        <v>119</v>
      </c>
      <c r="E16" s="180">
        <v>142.80000000000001</v>
      </c>
      <c r="F16" s="180">
        <v>130.9</v>
      </c>
    </row>
    <row r="17" spans="2:7" ht="24.95" customHeight="1" x14ac:dyDescent="0.2">
      <c r="B17" s="406" t="s">
        <v>103</v>
      </c>
      <c r="C17" s="421"/>
      <c r="D17" s="181">
        <v>0.02</v>
      </c>
      <c r="E17" s="181"/>
      <c r="F17" s="181">
        <v>0.03</v>
      </c>
    </row>
    <row r="18" spans="2:7" ht="34.5" customHeight="1" x14ac:dyDescent="0.2">
      <c r="B18" s="27"/>
      <c r="C18" s="28"/>
      <c r="D18" s="29"/>
      <c r="E18" s="29"/>
      <c r="F18" s="30"/>
    </row>
    <row r="19" spans="2:7" ht="26.25" customHeight="1" x14ac:dyDescent="0.2">
      <c r="B19" s="406" t="s">
        <v>232</v>
      </c>
      <c r="C19" s="407"/>
      <c r="D19" s="407"/>
      <c r="E19" s="407"/>
      <c r="F19" s="20" t="s">
        <v>100</v>
      </c>
    </row>
    <row r="20" spans="2:7" ht="17.25" customHeight="1" x14ac:dyDescent="0.2">
      <c r="B20" s="31"/>
      <c r="C20" s="79"/>
      <c r="D20" s="80"/>
      <c r="E20" s="80"/>
      <c r="F20" s="81"/>
    </row>
    <row r="21" spans="2:7" ht="29.25" customHeight="1" x14ac:dyDescent="0.2">
      <c r="B21" s="408" t="s">
        <v>230</v>
      </c>
      <c r="C21" s="408"/>
      <c r="D21" s="408"/>
      <c r="E21" s="408"/>
      <c r="F21" s="408"/>
    </row>
    <row r="22" spans="2:7" ht="30.75" customHeight="1" x14ac:dyDescent="0.2">
      <c r="B22" s="422" t="s">
        <v>109</v>
      </c>
      <c r="C22" s="423"/>
      <c r="D22" s="212">
        <f>IF($F$19="Ja",($D$16-$D$16*D17),($D$15-$D$15*D17))</f>
        <v>1523.9</v>
      </c>
      <c r="E22" s="212">
        <f>IF($F$19="Ja",($E$16-$E$16*E17),($E$15-$E$15*E17))</f>
        <v>1495</v>
      </c>
      <c r="F22" s="212">
        <f>IF($F$19="Ja",($F$16-$F$16*F17),($F$15-$F$15*F17))</f>
        <v>1488.95</v>
      </c>
    </row>
    <row r="23" spans="2:7" ht="24.95" customHeight="1" x14ac:dyDescent="0.2">
      <c r="B23" s="31"/>
      <c r="C23" s="32"/>
      <c r="D23" s="33"/>
      <c r="E23" s="33"/>
      <c r="F23" s="33"/>
    </row>
    <row r="24" spans="2:7" ht="15" x14ac:dyDescent="0.2">
      <c r="B24" s="409" t="s">
        <v>231</v>
      </c>
      <c r="C24" s="410"/>
      <c r="D24" s="410"/>
      <c r="E24" s="410"/>
      <c r="F24" s="410"/>
    </row>
    <row r="25" spans="2:7" ht="15" x14ac:dyDescent="0.2">
      <c r="B25" s="424" t="s">
        <v>39</v>
      </c>
      <c r="C25" s="425"/>
      <c r="D25" s="425"/>
      <c r="E25" s="425"/>
      <c r="F25" s="425"/>
    </row>
    <row r="26" spans="2:7" ht="50.1" customHeight="1" x14ac:dyDescent="0.2">
      <c r="B26" s="416"/>
      <c r="C26" s="417"/>
      <c r="D26" s="417"/>
      <c r="E26" s="417"/>
      <c r="F26" s="418"/>
      <c r="G26" s="1"/>
    </row>
    <row r="27" spans="2:7" ht="12.75" x14ac:dyDescent="0.2">
      <c r="B27" s="34"/>
      <c r="C27" s="34"/>
      <c r="D27" s="35"/>
      <c r="E27" s="35"/>
      <c r="F27" s="35"/>
    </row>
    <row r="28" spans="2:7" ht="12.75" x14ac:dyDescent="0.2">
      <c r="B28" s="36"/>
      <c r="C28" s="36"/>
      <c r="D28" s="35"/>
      <c r="E28" s="35"/>
      <c r="F28" s="35"/>
    </row>
    <row r="29" spans="2:7" ht="15" x14ac:dyDescent="0.2">
      <c r="B29" s="409" t="s">
        <v>40</v>
      </c>
      <c r="C29" s="410"/>
      <c r="D29" s="410"/>
      <c r="E29" s="410"/>
      <c r="F29" s="410"/>
    </row>
    <row r="30" spans="2:7" ht="15" x14ac:dyDescent="0.2">
      <c r="B30" s="424" t="s">
        <v>39</v>
      </c>
      <c r="C30" s="425"/>
      <c r="D30" s="425"/>
      <c r="E30" s="425"/>
      <c r="F30" s="425"/>
    </row>
    <row r="31" spans="2:7" ht="50.1" customHeight="1" x14ac:dyDescent="0.2">
      <c r="B31" s="416"/>
      <c r="C31" s="417"/>
      <c r="D31" s="417"/>
      <c r="E31" s="417"/>
      <c r="F31" s="418"/>
      <c r="G31" s="1"/>
    </row>
    <row r="32" spans="2:7" ht="29.25" customHeight="1" x14ac:dyDescent="0.2">
      <c r="B32" s="419"/>
      <c r="C32" s="420"/>
      <c r="D32" s="420"/>
      <c r="E32" s="420"/>
      <c r="F32" s="420"/>
    </row>
    <row r="36" spans="2:7" ht="12.75" x14ac:dyDescent="0.2">
      <c r="B36" s="46"/>
    </row>
    <row r="37" spans="2:7" customFormat="1" ht="15" x14ac:dyDescent="0.2">
      <c r="D37" s="26"/>
      <c r="E37" s="26"/>
      <c r="F37" s="26"/>
      <c r="G37" s="26"/>
    </row>
    <row r="38" spans="2:7" customFormat="1" ht="15" x14ac:dyDescent="0.2">
      <c r="D38" s="26"/>
      <c r="E38" s="26"/>
      <c r="F38" s="26"/>
      <c r="G38" s="26"/>
    </row>
    <row r="39" spans="2:7" customFormat="1" ht="15" x14ac:dyDescent="0.2">
      <c r="D39" s="26"/>
      <c r="E39" s="26"/>
      <c r="F39" s="26"/>
      <c r="G39" s="26"/>
    </row>
    <row r="40" spans="2:7" ht="15" x14ac:dyDescent="0.2">
      <c r="B40"/>
    </row>
    <row r="41" spans="2:7" customFormat="1" ht="15" x14ac:dyDescent="0.2">
      <c r="D41" s="26"/>
      <c r="E41" s="26"/>
      <c r="F41" s="26"/>
      <c r="G41" s="26"/>
    </row>
    <row r="42" spans="2:7" customFormat="1" ht="15" x14ac:dyDescent="0.2">
      <c r="D42" s="26"/>
      <c r="E42" s="26"/>
      <c r="F42" s="26"/>
      <c r="G42" s="26"/>
    </row>
    <row r="43" spans="2:7" ht="15" x14ac:dyDescent="0.2">
      <c r="B43"/>
    </row>
    <row r="44" spans="2:7" ht="15" x14ac:dyDescent="0.2">
      <c r="B44"/>
    </row>
    <row r="45" spans="2:7" ht="15" x14ac:dyDescent="0.2">
      <c r="B45"/>
    </row>
    <row r="46" spans="2:7" ht="15" x14ac:dyDescent="0.2">
      <c r="B46"/>
    </row>
  </sheetData>
  <sheetProtection password="ED2F" sheet="1" formatCells="0"/>
  <mergeCells count="21">
    <mergeCell ref="B14:C14"/>
    <mergeCell ref="B15:C15"/>
    <mergeCell ref="B16:C16"/>
    <mergeCell ref="B17:C17"/>
    <mergeCell ref="B19:E19"/>
    <mergeCell ref="B3:F3"/>
    <mergeCell ref="B4:F4"/>
    <mergeCell ref="B31:F31"/>
    <mergeCell ref="B32:F32"/>
    <mergeCell ref="B22:C22"/>
    <mergeCell ref="B24:F24"/>
    <mergeCell ref="B25:F25"/>
    <mergeCell ref="B26:F26"/>
    <mergeCell ref="B29:F29"/>
    <mergeCell ref="B30:F30"/>
    <mergeCell ref="B21:F21"/>
    <mergeCell ref="C6:F6"/>
    <mergeCell ref="C7:F7"/>
    <mergeCell ref="C8:F8"/>
    <mergeCell ref="B10:E10"/>
    <mergeCell ref="B13:C13"/>
  </mergeCells>
  <dataValidations count="2">
    <dataValidation type="list" allowBlank="1" showInputMessage="1" showErrorMessage="1" sqref="C7:F7">
      <formula1>$A$6:$A$10</formula1>
    </dataValidation>
    <dataValidation type="list" allowBlank="1" showInputMessage="1" showErrorMessage="1" sqref="F10 F19">
      <formula1>"Ja,Nein"</formula1>
    </dataValidation>
  </dataValidations>
  <pageMargins left="0.51181102362204722" right="0.51181102362204722" top="0.51181102362204722" bottom="0.39370078740157483" header="0.31496062992125984" footer="0.31496062992125984"/>
  <pageSetup paperSize="9" scale="95" fitToHeight="0" orientation="portrait" r:id="rId1"/>
  <headerFooter>
    <oddFooter>&amp;L&amp;8TAB-12473/10.23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6"/>
  <sheetViews>
    <sheetView showGridLines="0" topLeftCell="B1" zoomScaleNormal="100" workbookViewId="0">
      <selection activeCell="C6" sqref="C6:F6"/>
    </sheetView>
  </sheetViews>
  <sheetFormatPr baseColWidth="10" defaultColWidth="11.5546875" defaultRowHeight="11.25" x14ac:dyDescent="0.2"/>
  <cols>
    <col min="1" max="1" width="0" style="1" hidden="1" customWidth="1"/>
    <col min="2" max="2" width="18.77734375" style="1" customWidth="1"/>
    <col min="3" max="3" width="9.21875" style="1" customWidth="1"/>
    <col min="4" max="6" width="17.77734375" style="15" customWidth="1"/>
    <col min="7" max="7" width="11.5546875" style="15"/>
    <col min="8" max="16384" width="11.5546875" style="1"/>
  </cols>
  <sheetData>
    <row r="1" spans="1:7" ht="12.75" x14ac:dyDescent="0.2">
      <c r="B1" s="13" t="s">
        <v>96</v>
      </c>
      <c r="C1" s="13"/>
      <c r="D1" s="14"/>
      <c r="E1" s="14"/>
      <c r="F1" s="14"/>
    </row>
    <row r="2" spans="1:7" ht="12.75" x14ac:dyDescent="0.2">
      <c r="B2" s="77"/>
      <c r="C2" s="77"/>
      <c r="D2" s="78"/>
      <c r="E2" s="78"/>
      <c r="F2" s="78"/>
    </row>
    <row r="3" spans="1:7" ht="15" x14ac:dyDescent="0.25">
      <c r="B3" s="402" t="s">
        <v>228</v>
      </c>
      <c r="C3" s="402"/>
      <c r="D3" s="402"/>
      <c r="E3" s="402"/>
      <c r="F3" s="402"/>
    </row>
    <row r="4" spans="1:7" ht="15" x14ac:dyDescent="0.25">
      <c r="B4" s="402" t="s">
        <v>229</v>
      </c>
      <c r="C4" s="402"/>
      <c r="D4" s="402"/>
      <c r="E4" s="402"/>
      <c r="F4" s="402"/>
    </row>
    <row r="5" spans="1:7" ht="19.5" customHeight="1" x14ac:dyDescent="0.25">
      <c r="B5" s="16"/>
      <c r="C5" s="16"/>
      <c r="D5" s="17"/>
      <c r="E5" s="17"/>
      <c r="F5" s="17"/>
    </row>
    <row r="6" spans="1:7" ht="33" customHeight="1" x14ac:dyDescent="0.2">
      <c r="A6" s="1" t="s">
        <v>167</v>
      </c>
      <c r="B6" s="229" t="s">
        <v>98</v>
      </c>
      <c r="C6" s="403" t="s">
        <v>104</v>
      </c>
      <c r="D6" s="404"/>
      <c r="E6" s="404"/>
      <c r="F6" s="405"/>
    </row>
    <row r="7" spans="1:7" ht="31.5" customHeight="1" x14ac:dyDescent="0.2">
      <c r="A7" s="1" t="s">
        <v>23</v>
      </c>
      <c r="B7" s="229" t="s">
        <v>97</v>
      </c>
      <c r="C7" s="403" t="s">
        <v>165</v>
      </c>
      <c r="D7" s="404"/>
      <c r="E7" s="404"/>
      <c r="F7" s="405"/>
    </row>
    <row r="8" spans="1:7" ht="22.5" customHeight="1" x14ac:dyDescent="0.2">
      <c r="A8" s="1" t="s">
        <v>165</v>
      </c>
      <c r="B8" s="229" t="s">
        <v>33</v>
      </c>
      <c r="C8" s="403" t="s">
        <v>237</v>
      </c>
      <c r="D8" s="404"/>
      <c r="E8" s="404"/>
      <c r="F8" s="405"/>
    </row>
    <row r="9" spans="1:7" ht="21" customHeight="1" x14ac:dyDescent="0.2">
      <c r="A9" s="1" t="s">
        <v>166</v>
      </c>
      <c r="B9" s="18"/>
      <c r="C9" s="18"/>
      <c r="D9" s="18"/>
      <c r="E9" s="228"/>
      <c r="F9" s="228"/>
    </row>
    <row r="10" spans="1:7" ht="20.100000000000001" customHeight="1" x14ac:dyDescent="0.2">
      <c r="A10" s="1" t="s">
        <v>168</v>
      </c>
      <c r="B10" s="411" t="s">
        <v>34</v>
      </c>
      <c r="C10" s="412"/>
      <c r="D10" s="413"/>
      <c r="E10" s="414"/>
      <c r="F10" s="20" t="s">
        <v>46</v>
      </c>
    </row>
    <row r="11" spans="1:7" ht="36.75" customHeight="1" x14ac:dyDescent="0.2">
      <c r="B11" s="21"/>
      <c r="C11" s="22"/>
      <c r="D11" s="23"/>
      <c r="E11" s="23"/>
      <c r="F11" s="23"/>
    </row>
    <row r="12" spans="1:7" customFormat="1" ht="22.5" customHeight="1" x14ac:dyDescent="0.2">
      <c r="B12" s="23"/>
      <c r="C12" s="23"/>
      <c r="D12" s="24" t="s">
        <v>35</v>
      </c>
      <c r="E12" s="24" t="s">
        <v>36</v>
      </c>
      <c r="F12" s="25" t="s">
        <v>37</v>
      </c>
      <c r="G12" s="26"/>
    </row>
    <row r="13" spans="1:7" customFormat="1" ht="24.95" customHeight="1" x14ac:dyDescent="0.2">
      <c r="B13" s="406" t="s">
        <v>99</v>
      </c>
      <c r="C13" s="415"/>
      <c r="D13" s="176" t="s">
        <v>238</v>
      </c>
      <c r="E13" s="176" t="s">
        <v>239</v>
      </c>
      <c r="F13" s="177" t="s">
        <v>240</v>
      </c>
      <c r="G13" s="26"/>
    </row>
    <row r="14" spans="1:7" customFormat="1" ht="24.95" customHeight="1" x14ac:dyDescent="0.2">
      <c r="B14" s="406" t="s">
        <v>38</v>
      </c>
      <c r="C14" s="415"/>
      <c r="D14" s="178">
        <v>44656</v>
      </c>
      <c r="E14" s="178">
        <v>44657</v>
      </c>
      <c r="F14" s="179">
        <v>44656</v>
      </c>
      <c r="G14" s="26"/>
    </row>
    <row r="15" spans="1:7" customFormat="1" ht="24.95" customHeight="1" x14ac:dyDescent="0.2">
      <c r="B15" s="406" t="s">
        <v>101</v>
      </c>
      <c r="C15" s="415"/>
      <c r="D15" s="180">
        <v>2431</v>
      </c>
      <c r="E15" s="180">
        <v>2653</v>
      </c>
      <c r="F15" s="180">
        <v>2555</v>
      </c>
      <c r="G15" s="26"/>
    </row>
    <row r="16" spans="1:7" ht="24.95" customHeight="1" x14ac:dyDescent="0.2">
      <c r="B16" s="406" t="s">
        <v>102</v>
      </c>
      <c r="C16" s="415"/>
      <c r="D16" s="180">
        <v>119</v>
      </c>
      <c r="E16" s="180">
        <v>142.80000000000001</v>
      </c>
      <c r="F16" s="180">
        <v>130.9</v>
      </c>
    </row>
    <row r="17" spans="2:7" ht="24.95" customHeight="1" x14ac:dyDescent="0.2">
      <c r="B17" s="406" t="s">
        <v>103</v>
      </c>
      <c r="C17" s="421"/>
      <c r="D17" s="181"/>
      <c r="E17" s="181">
        <v>0.03</v>
      </c>
      <c r="F17" s="181">
        <v>0.02</v>
      </c>
    </row>
    <row r="18" spans="2:7" ht="34.5" customHeight="1" x14ac:dyDescent="0.2">
      <c r="B18" s="27"/>
      <c r="C18" s="28"/>
      <c r="D18" s="29"/>
      <c r="E18" s="29"/>
      <c r="F18" s="30"/>
    </row>
    <row r="19" spans="2:7" ht="26.25" customHeight="1" x14ac:dyDescent="0.2">
      <c r="B19" s="406" t="s">
        <v>232</v>
      </c>
      <c r="C19" s="407"/>
      <c r="D19" s="407"/>
      <c r="E19" s="407"/>
      <c r="F19" s="20" t="s">
        <v>100</v>
      </c>
    </row>
    <row r="20" spans="2:7" ht="17.25" customHeight="1" x14ac:dyDescent="0.2">
      <c r="B20" s="31"/>
      <c r="C20" s="79"/>
      <c r="D20" s="80"/>
      <c r="E20" s="80"/>
      <c r="F20" s="81"/>
    </row>
    <row r="21" spans="2:7" ht="29.25" customHeight="1" x14ac:dyDescent="0.2">
      <c r="B21" s="408" t="s">
        <v>230</v>
      </c>
      <c r="C21" s="408"/>
      <c r="D21" s="408"/>
      <c r="E21" s="408"/>
      <c r="F21" s="408"/>
    </row>
    <row r="22" spans="2:7" ht="30.75" customHeight="1" x14ac:dyDescent="0.2">
      <c r="B22" s="422" t="s">
        <v>109</v>
      </c>
      <c r="C22" s="423"/>
      <c r="D22" s="212">
        <f>IF($F$19="Ja",($D$16-$D$16*D17),($D$15-$D$15*D17))</f>
        <v>2431</v>
      </c>
      <c r="E22" s="212">
        <f>IF($F$19="Ja",($E$16-$E$16*E17),($E$15-$E$15*E17))</f>
        <v>2573.41</v>
      </c>
      <c r="F22" s="212">
        <f>IF($F$19="Ja",($F$16-$F$16*F17),($F$15-$F$15*F17))</f>
        <v>2503.9</v>
      </c>
    </row>
    <row r="23" spans="2:7" ht="24.95" customHeight="1" x14ac:dyDescent="0.2">
      <c r="B23" s="31"/>
      <c r="C23" s="32"/>
      <c r="D23" s="33"/>
      <c r="E23" s="33"/>
      <c r="F23" s="33"/>
    </row>
    <row r="24" spans="2:7" ht="15" x14ac:dyDescent="0.2">
      <c r="B24" s="409" t="s">
        <v>231</v>
      </c>
      <c r="C24" s="410"/>
      <c r="D24" s="410"/>
      <c r="E24" s="410"/>
      <c r="F24" s="410"/>
    </row>
    <row r="25" spans="2:7" ht="15" x14ac:dyDescent="0.2">
      <c r="B25" s="424" t="s">
        <v>39</v>
      </c>
      <c r="C25" s="425"/>
      <c r="D25" s="425"/>
      <c r="E25" s="425"/>
      <c r="F25" s="425"/>
    </row>
    <row r="26" spans="2:7" ht="50.1" customHeight="1" x14ac:dyDescent="0.2">
      <c r="B26" s="416"/>
      <c r="C26" s="417"/>
      <c r="D26" s="417"/>
      <c r="E26" s="417"/>
      <c r="F26" s="418"/>
      <c r="G26" s="1"/>
    </row>
    <row r="27" spans="2:7" ht="12.75" x14ac:dyDescent="0.2">
      <c r="B27" s="34"/>
      <c r="C27" s="34"/>
      <c r="D27" s="35"/>
      <c r="E27" s="35"/>
      <c r="F27" s="35"/>
    </row>
    <row r="28" spans="2:7" ht="12.75" x14ac:dyDescent="0.2">
      <c r="B28" s="36"/>
      <c r="C28" s="36"/>
      <c r="D28" s="35"/>
      <c r="E28" s="35"/>
      <c r="F28" s="35"/>
    </row>
    <row r="29" spans="2:7" ht="15" x14ac:dyDescent="0.2">
      <c r="B29" s="409" t="s">
        <v>40</v>
      </c>
      <c r="C29" s="410"/>
      <c r="D29" s="410"/>
      <c r="E29" s="410"/>
      <c r="F29" s="410"/>
    </row>
    <row r="30" spans="2:7" ht="15" x14ac:dyDescent="0.2">
      <c r="B30" s="424" t="s">
        <v>39</v>
      </c>
      <c r="C30" s="425"/>
      <c r="D30" s="425"/>
      <c r="E30" s="425"/>
      <c r="F30" s="425"/>
    </row>
    <row r="31" spans="2:7" ht="50.1" customHeight="1" x14ac:dyDescent="0.2">
      <c r="B31" s="416"/>
      <c r="C31" s="417"/>
      <c r="D31" s="417"/>
      <c r="E31" s="417"/>
      <c r="F31" s="418"/>
      <c r="G31" s="1"/>
    </row>
    <row r="32" spans="2:7" ht="29.25" customHeight="1" x14ac:dyDescent="0.2">
      <c r="B32" s="419"/>
      <c r="C32" s="420"/>
      <c r="D32" s="420"/>
      <c r="E32" s="420"/>
      <c r="F32" s="420"/>
    </row>
    <row r="36" spans="2:7" ht="12.75" x14ac:dyDescent="0.2">
      <c r="B36" s="46"/>
    </row>
    <row r="37" spans="2:7" customFormat="1" ht="15" x14ac:dyDescent="0.2">
      <c r="D37" s="26"/>
      <c r="E37" s="26"/>
      <c r="F37" s="26"/>
      <c r="G37" s="26"/>
    </row>
    <row r="38" spans="2:7" customFormat="1" ht="15" x14ac:dyDescent="0.2">
      <c r="D38" s="26"/>
      <c r="E38" s="26"/>
      <c r="F38" s="26"/>
      <c r="G38" s="26"/>
    </row>
    <row r="39" spans="2:7" customFormat="1" ht="15" x14ac:dyDescent="0.2">
      <c r="D39" s="26"/>
      <c r="E39" s="26"/>
      <c r="F39" s="26"/>
      <c r="G39" s="26"/>
    </row>
    <row r="40" spans="2:7" ht="15" x14ac:dyDescent="0.2">
      <c r="B40"/>
    </row>
    <row r="41" spans="2:7" customFormat="1" ht="15" x14ac:dyDescent="0.2">
      <c r="D41" s="26"/>
      <c r="E41" s="26"/>
      <c r="F41" s="26"/>
      <c r="G41" s="26"/>
    </row>
    <row r="42" spans="2:7" customFormat="1" ht="15" x14ac:dyDescent="0.2">
      <c r="D42" s="26"/>
      <c r="E42" s="26"/>
      <c r="F42" s="26"/>
      <c r="G42" s="26"/>
    </row>
    <row r="43" spans="2:7" ht="15" x14ac:dyDescent="0.2">
      <c r="B43"/>
    </row>
    <row r="44" spans="2:7" ht="15" x14ac:dyDescent="0.2">
      <c r="B44"/>
    </row>
    <row r="45" spans="2:7" ht="15" x14ac:dyDescent="0.2">
      <c r="B45"/>
    </row>
    <row r="46" spans="2:7" ht="15" x14ac:dyDescent="0.2">
      <c r="B46"/>
    </row>
  </sheetData>
  <sheetProtection password="ED2F" sheet="1" formatCells="0"/>
  <mergeCells count="21">
    <mergeCell ref="B14:C14"/>
    <mergeCell ref="B15:C15"/>
    <mergeCell ref="B16:C16"/>
    <mergeCell ref="B17:C17"/>
    <mergeCell ref="B19:E19"/>
    <mergeCell ref="B3:F3"/>
    <mergeCell ref="B4:F4"/>
    <mergeCell ref="B31:F31"/>
    <mergeCell ref="B32:F32"/>
    <mergeCell ref="B22:C22"/>
    <mergeCell ref="B24:F24"/>
    <mergeCell ref="B25:F25"/>
    <mergeCell ref="B26:F26"/>
    <mergeCell ref="B29:F29"/>
    <mergeCell ref="B30:F30"/>
    <mergeCell ref="B21:F21"/>
    <mergeCell ref="C6:F6"/>
    <mergeCell ref="C7:F7"/>
    <mergeCell ref="C8:F8"/>
    <mergeCell ref="B10:E10"/>
    <mergeCell ref="B13:C13"/>
  </mergeCells>
  <dataValidations count="2">
    <dataValidation type="list" allowBlank="1" showInputMessage="1" showErrorMessage="1" sqref="F10 F19">
      <formula1>"Ja,Nein"</formula1>
    </dataValidation>
    <dataValidation type="list" allowBlank="1" showInputMessage="1" showErrorMessage="1" sqref="C7:F7">
      <formula1>$A$6:$A$10</formula1>
    </dataValidation>
  </dataValidations>
  <pageMargins left="0.51181102362204722" right="0.51181102362204722" top="0.51181102362204722" bottom="0.39370078740157483" header="0.31496062992125984" footer="0.31496062992125984"/>
  <pageSetup paperSize="9" scale="95" fitToHeight="0" orientation="portrait" r:id="rId1"/>
  <headerFooter>
    <oddFooter>&amp;L&amp;8TAB-12473/10.23</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8</vt:i4>
      </vt:variant>
    </vt:vector>
  </HeadingPairs>
  <TitlesOfParts>
    <vt:vector size="17" baseType="lpstr">
      <vt:lpstr>Deckblatt</vt:lpstr>
      <vt:lpstr>Personalplanung</vt:lpstr>
      <vt:lpstr>Kalkulationsgrundlage B-F</vt:lpstr>
      <vt:lpstr>Ausgabenplan B-F</vt:lpstr>
      <vt:lpstr>Finanzierungsplan B-F</vt:lpstr>
      <vt:lpstr>Anlage Reisekosten</vt:lpstr>
      <vt:lpstr>Angebotsvergleich</vt:lpstr>
      <vt:lpstr>Angebotsvergleich (2)</vt:lpstr>
      <vt:lpstr>Angebotsvergleich (3)</vt:lpstr>
      <vt:lpstr>'Finanzierungsplan B-F'!Druckbereich</vt:lpstr>
      <vt:lpstr>Personalplanung!Druckbereich</vt:lpstr>
      <vt:lpstr>Angebotsvergleich!Drucktitel</vt:lpstr>
      <vt:lpstr>'Angebotsvergleich (2)'!Drucktitel</vt:lpstr>
      <vt:lpstr>'Angebotsvergleich (3)'!Drucktitel</vt:lpstr>
      <vt:lpstr>'Anlage Reisekosten'!Drucktitel</vt:lpstr>
      <vt:lpstr>'Ausgabenplan B-F'!Drucktitel</vt:lpstr>
      <vt:lpstr>'Kalkulationsgrundlage B-F'!Drucktitel</vt:lpstr>
    </vt:vector>
  </TitlesOfParts>
  <Company>Thüringer Aufbaubank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Udo Winzer</dc:creator>
  <cp:lastModifiedBy>Udo Winzer</cp:lastModifiedBy>
  <cp:lastPrinted>2023-10-09T09:43:53Z</cp:lastPrinted>
  <dcterms:created xsi:type="dcterms:W3CDTF">2015-03-18T07:13:25Z</dcterms:created>
  <dcterms:modified xsi:type="dcterms:W3CDTF">2023-10-09T09:44:09Z</dcterms:modified>
</cp:coreProperties>
</file>